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new site public\Stats23\Final\"/>
    </mc:Choice>
  </mc:AlternateContent>
  <xr:revisionPtr revIDLastSave="0" documentId="13_ncr:1_{57AB1393-657C-4BD1-B744-54966E8F2881}" xr6:coauthVersionLast="47" xr6:coauthVersionMax="47" xr10:uidLastSave="{00000000-0000-0000-0000-000000000000}"/>
  <bookViews>
    <workbookView xWindow="-120" yWindow="-120" windowWidth="29040" windowHeight="15840" xr2:uid="{BB32CCB4-B277-4FFC-870F-A85AD7044AB5}"/>
  </bookViews>
  <sheets>
    <sheet name="PROLCV" sheetId="1" r:id="rId1"/>
  </sheets>
  <externalReferences>
    <externalReference r:id="rId2"/>
    <externalReference r:id="rId3"/>
  </externalReferences>
  <definedNames>
    <definedName name="_Regression_Int" localSheetId="0" hidden="1">1</definedName>
    <definedName name="compa">[1]PROCARS!#REF!</definedName>
    <definedName name="Impres_titres_MI" localSheetId="0">PROLCV!#REF!</definedName>
    <definedName name="P91_" localSheetId="0">PROLCV!#REF!</definedName>
    <definedName name="P91_">[1]PROCARS!#REF!</definedName>
    <definedName name="P92_" localSheetId="0">PROLCV!#REF!</definedName>
    <definedName name="P92_">[1]PROCARS!#REF!</definedName>
    <definedName name="Zone_impres_MI" localSheetId="0">PROLCV!#REF!</definedName>
    <definedName name="Zone_impres_MI">[1]PROCARS!#REF!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" i="1" l="1"/>
  <c r="E65" i="1"/>
  <c r="D65" i="1"/>
  <c r="I65" i="1" s="1"/>
  <c r="C65" i="1"/>
  <c r="B65" i="1"/>
  <c r="F64" i="1"/>
  <c r="J64" i="1" s="1"/>
  <c r="E64" i="1"/>
  <c r="D64" i="1"/>
  <c r="C64" i="1"/>
  <c r="B64" i="1"/>
  <c r="F63" i="1"/>
  <c r="E63" i="1"/>
  <c r="D63" i="1"/>
  <c r="C63" i="1"/>
  <c r="B63" i="1"/>
  <c r="F62" i="1"/>
  <c r="E62" i="1"/>
  <c r="D62" i="1"/>
  <c r="D61" i="1" s="1"/>
  <c r="C62" i="1"/>
  <c r="B62" i="1"/>
  <c r="F60" i="1"/>
  <c r="I60" i="1" s="1"/>
  <c r="E60" i="1"/>
  <c r="D60" i="1"/>
  <c r="C60" i="1"/>
  <c r="B60" i="1"/>
  <c r="J59" i="1"/>
  <c r="F59" i="1"/>
  <c r="E59" i="1"/>
  <c r="D59" i="1"/>
  <c r="C59" i="1"/>
  <c r="B59" i="1"/>
  <c r="F58" i="1"/>
  <c r="J58" i="1" s="1"/>
  <c r="E58" i="1"/>
  <c r="D58" i="1"/>
  <c r="C58" i="1"/>
  <c r="B58" i="1"/>
  <c r="F57" i="1"/>
  <c r="E57" i="1"/>
  <c r="D57" i="1"/>
  <c r="I57" i="1" s="1"/>
  <c r="C57" i="1"/>
  <c r="H57" i="1" s="1"/>
  <c r="B57" i="1"/>
  <c r="F56" i="1"/>
  <c r="E56" i="1"/>
  <c r="D56" i="1"/>
  <c r="C56" i="1"/>
  <c r="B56" i="1"/>
  <c r="J55" i="1"/>
  <c r="F55" i="1"/>
  <c r="E55" i="1"/>
  <c r="D55" i="1"/>
  <c r="C55" i="1"/>
  <c r="B55" i="1"/>
  <c r="F54" i="1"/>
  <c r="E54" i="1"/>
  <c r="D54" i="1"/>
  <c r="I54" i="1" s="1"/>
  <c r="C54" i="1"/>
  <c r="H54" i="1" s="1"/>
  <c r="B54" i="1"/>
  <c r="F53" i="1"/>
  <c r="E53" i="1"/>
  <c r="D53" i="1"/>
  <c r="C53" i="1"/>
  <c r="H53" i="1" s="1"/>
  <c r="B53" i="1"/>
  <c r="F52" i="1"/>
  <c r="E52" i="1"/>
  <c r="D52" i="1"/>
  <c r="C52" i="1"/>
  <c r="B52" i="1"/>
  <c r="F51" i="1"/>
  <c r="J51" i="1" s="1"/>
  <c r="E51" i="1"/>
  <c r="D51" i="1"/>
  <c r="C51" i="1"/>
  <c r="B51" i="1"/>
  <c r="G50" i="1"/>
  <c r="F50" i="1"/>
  <c r="J50" i="1" s="1"/>
  <c r="E50" i="1"/>
  <c r="D50" i="1"/>
  <c r="I50" i="1" s="1"/>
  <c r="C50" i="1"/>
  <c r="H50" i="1" s="1"/>
  <c r="B50" i="1"/>
  <c r="F49" i="1"/>
  <c r="G49" i="1" s="1"/>
  <c r="E49" i="1"/>
  <c r="D49" i="1"/>
  <c r="C49" i="1"/>
  <c r="B49" i="1"/>
  <c r="F48" i="1"/>
  <c r="I48" i="1" s="1"/>
  <c r="E48" i="1"/>
  <c r="D48" i="1"/>
  <c r="C48" i="1"/>
  <c r="B48" i="1"/>
  <c r="F47" i="1"/>
  <c r="E47" i="1"/>
  <c r="D47" i="1"/>
  <c r="D46" i="1" s="1"/>
  <c r="C47" i="1"/>
  <c r="B47" i="1"/>
  <c r="C46" i="1"/>
  <c r="F45" i="1"/>
  <c r="E45" i="1"/>
  <c r="D45" i="1"/>
  <c r="C45" i="1"/>
  <c r="B45" i="1"/>
  <c r="F44" i="1"/>
  <c r="J44" i="1" s="1"/>
  <c r="E44" i="1"/>
  <c r="D44" i="1"/>
  <c r="C44" i="1"/>
  <c r="B44" i="1"/>
  <c r="F43" i="1"/>
  <c r="E43" i="1"/>
  <c r="D43" i="1"/>
  <c r="C43" i="1"/>
  <c r="B43" i="1"/>
  <c r="C42" i="1"/>
  <c r="F41" i="1"/>
  <c r="E41" i="1"/>
  <c r="D41" i="1"/>
  <c r="I41" i="1" s="1"/>
  <c r="C41" i="1"/>
  <c r="H41" i="1" s="1"/>
  <c r="B41" i="1"/>
  <c r="G40" i="1"/>
  <c r="F40" i="1"/>
  <c r="I40" i="1" s="1"/>
  <c r="E40" i="1"/>
  <c r="D40" i="1"/>
  <c r="C40" i="1"/>
  <c r="B40" i="1"/>
  <c r="G39" i="1"/>
  <c r="F39" i="1"/>
  <c r="J39" i="1" s="1"/>
  <c r="E39" i="1"/>
  <c r="D39" i="1"/>
  <c r="C39" i="1"/>
  <c r="C38" i="1" s="1"/>
  <c r="C37" i="1" s="1"/>
  <c r="B39" i="1"/>
  <c r="B38" i="1" s="1"/>
  <c r="F36" i="1"/>
  <c r="E36" i="1"/>
  <c r="J36" i="1" s="1"/>
  <c r="D36" i="1"/>
  <c r="C36" i="1"/>
  <c r="B36" i="1"/>
  <c r="F35" i="1"/>
  <c r="E35" i="1"/>
  <c r="D35" i="1"/>
  <c r="C35" i="1"/>
  <c r="B35" i="1"/>
  <c r="F34" i="1"/>
  <c r="E34" i="1"/>
  <c r="D34" i="1"/>
  <c r="C34" i="1"/>
  <c r="B34" i="1"/>
  <c r="F33" i="1"/>
  <c r="E33" i="1"/>
  <c r="D33" i="1"/>
  <c r="C33" i="1"/>
  <c r="B33" i="1"/>
  <c r="F32" i="1"/>
  <c r="E32" i="1"/>
  <c r="D32" i="1"/>
  <c r="C32" i="1"/>
  <c r="B32" i="1"/>
  <c r="F31" i="1"/>
  <c r="E31" i="1"/>
  <c r="D31" i="1"/>
  <c r="C31" i="1"/>
  <c r="B31" i="1"/>
  <c r="F30" i="1"/>
  <c r="J30" i="1" s="1"/>
  <c r="E30" i="1"/>
  <c r="D30" i="1"/>
  <c r="I30" i="1" s="1"/>
  <c r="C30" i="1"/>
  <c r="C29" i="1" s="1"/>
  <c r="B30" i="1"/>
  <c r="G30" i="1" s="1"/>
  <c r="E29" i="1"/>
  <c r="B29" i="1"/>
  <c r="F28" i="1"/>
  <c r="E28" i="1"/>
  <c r="E27" i="1" s="1"/>
  <c r="D28" i="1"/>
  <c r="C28" i="1"/>
  <c r="C27" i="1" s="1"/>
  <c r="B28" i="1"/>
  <c r="F26" i="1"/>
  <c r="E26" i="1"/>
  <c r="D26" i="1"/>
  <c r="C26" i="1"/>
  <c r="B26" i="1"/>
  <c r="F25" i="1"/>
  <c r="E25" i="1"/>
  <c r="D25" i="1"/>
  <c r="C25" i="1"/>
  <c r="B25" i="1"/>
  <c r="F24" i="1"/>
  <c r="E24" i="1"/>
  <c r="D24" i="1"/>
  <c r="C24" i="1"/>
  <c r="B24" i="1"/>
  <c r="J23" i="1"/>
  <c r="F23" i="1"/>
  <c r="G23" i="1" s="1"/>
  <c r="E23" i="1"/>
  <c r="D23" i="1"/>
  <c r="C23" i="1"/>
  <c r="B23" i="1"/>
  <c r="F22" i="1"/>
  <c r="E22" i="1"/>
  <c r="E20" i="1" s="1"/>
  <c r="D22" i="1"/>
  <c r="C22" i="1"/>
  <c r="B22" i="1"/>
  <c r="F21" i="1"/>
  <c r="E21" i="1"/>
  <c r="D21" i="1"/>
  <c r="C21" i="1"/>
  <c r="B21" i="1"/>
  <c r="B20" i="1" s="1"/>
  <c r="F19" i="1"/>
  <c r="J19" i="1" s="1"/>
  <c r="E19" i="1"/>
  <c r="D19" i="1"/>
  <c r="C19" i="1"/>
  <c r="B19" i="1"/>
  <c r="G19" i="1" s="1"/>
  <c r="F18" i="1"/>
  <c r="E18" i="1"/>
  <c r="D18" i="1"/>
  <c r="C18" i="1"/>
  <c r="B18" i="1"/>
  <c r="F17" i="1"/>
  <c r="H17" i="1" s="1"/>
  <c r="E17" i="1"/>
  <c r="D17" i="1"/>
  <c r="C17" i="1"/>
  <c r="B17" i="1"/>
  <c r="F16" i="1"/>
  <c r="E16" i="1"/>
  <c r="J16" i="1" s="1"/>
  <c r="D16" i="1"/>
  <c r="C16" i="1"/>
  <c r="B16" i="1"/>
  <c r="F15" i="1"/>
  <c r="E15" i="1"/>
  <c r="D15" i="1"/>
  <c r="C15" i="1"/>
  <c r="B15" i="1"/>
  <c r="F14" i="1"/>
  <c r="J14" i="1" s="1"/>
  <c r="E14" i="1"/>
  <c r="D14" i="1"/>
  <c r="I14" i="1" s="1"/>
  <c r="C14" i="1"/>
  <c r="B14" i="1"/>
  <c r="F13" i="1"/>
  <c r="E13" i="1"/>
  <c r="D13" i="1"/>
  <c r="C13" i="1"/>
  <c r="B13" i="1"/>
  <c r="I12" i="1"/>
  <c r="F12" i="1"/>
  <c r="J12" i="1" s="1"/>
  <c r="E12" i="1"/>
  <c r="D12" i="1"/>
  <c r="C12" i="1"/>
  <c r="B12" i="1"/>
  <c r="F11" i="1"/>
  <c r="E11" i="1"/>
  <c r="D11" i="1"/>
  <c r="C11" i="1"/>
  <c r="B11" i="1"/>
  <c r="F10" i="1"/>
  <c r="F8" i="1" s="1"/>
  <c r="E10" i="1"/>
  <c r="D10" i="1"/>
  <c r="C10" i="1"/>
  <c r="B10" i="1"/>
  <c r="F9" i="1"/>
  <c r="E9" i="1"/>
  <c r="D9" i="1"/>
  <c r="C9" i="1"/>
  <c r="C8" i="1" s="1"/>
  <c r="B9" i="1"/>
  <c r="F5" i="1"/>
  <c r="E5" i="1"/>
  <c r="D5" i="1"/>
  <c r="C5" i="1"/>
  <c r="B5" i="1"/>
  <c r="H16" i="1" l="1"/>
  <c r="J17" i="1"/>
  <c r="H19" i="1"/>
  <c r="B27" i="1"/>
  <c r="H28" i="1"/>
  <c r="F29" i="1"/>
  <c r="G29" i="1" s="1"/>
  <c r="H36" i="1"/>
  <c r="D38" i="1"/>
  <c r="H39" i="1"/>
  <c r="G43" i="1"/>
  <c r="E42" i="1"/>
  <c r="D42" i="1"/>
  <c r="H49" i="1"/>
  <c r="I53" i="1"/>
  <c r="J54" i="1"/>
  <c r="I56" i="1"/>
  <c r="H58" i="1"/>
  <c r="G58" i="1"/>
  <c r="E61" i="1"/>
  <c r="F20" i="1"/>
  <c r="J40" i="1"/>
  <c r="B46" i="1"/>
  <c r="F46" i="1"/>
  <c r="G46" i="1" s="1"/>
  <c r="E46" i="1"/>
  <c r="I49" i="1"/>
  <c r="I52" i="1"/>
  <c r="G54" i="1"/>
  <c r="G57" i="1"/>
  <c r="I58" i="1"/>
  <c r="G65" i="1"/>
  <c r="B8" i="1"/>
  <c r="B7" i="1" s="1"/>
  <c r="B6" i="1" s="1"/>
  <c r="B66" i="1" s="1"/>
  <c r="E8" i="1"/>
  <c r="E7" i="1" s="1"/>
  <c r="E6" i="1" s="1"/>
  <c r="G12" i="1"/>
  <c r="H14" i="1"/>
  <c r="G14" i="1"/>
  <c r="C20" i="1"/>
  <c r="C7" i="1" s="1"/>
  <c r="C6" i="1" s="1"/>
  <c r="C66" i="1" s="1"/>
  <c r="D29" i="1"/>
  <c r="D27" i="1" s="1"/>
  <c r="G53" i="1"/>
  <c r="C61" i="1"/>
  <c r="B61" i="1"/>
  <c r="F61" i="1"/>
  <c r="H65" i="1"/>
  <c r="H20" i="1"/>
  <c r="J20" i="1"/>
  <c r="G20" i="1"/>
  <c r="G16" i="1"/>
  <c r="I19" i="1"/>
  <c r="G28" i="1"/>
  <c r="I29" i="1"/>
  <c r="H30" i="1"/>
  <c r="G36" i="1"/>
  <c r="E38" i="1"/>
  <c r="I39" i="1"/>
  <c r="F38" i="1"/>
  <c r="H40" i="1"/>
  <c r="G41" i="1"/>
  <c r="J41" i="1"/>
  <c r="I51" i="1"/>
  <c r="H51" i="1"/>
  <c r="I55" i="1"/>
  <c r="H55" i="1"/>
  <c r="I59" i="1"/>
  <c r="H59" i="1"/>
  <c r="H64" i="1"/>
  <c r="G64" i="1"/>
  <c r="H8" i="1"/>
  <c r="J28" i="1"/>
  <c r="H44" i="1"/>
  <c r="G44" i="1"/>
  <c r="F7" i="1"/>
  <c r="G8" i="1"/>
  <c r="D8" i="1"/>
  <c r="G17" i="1"/>
  <c r="H23" i="1"/>
  <c r="F27" i="1"/>
  <c r="H29" i="1"/>
  <c r="B42" i="1"/>
  <c r="B37" i="1" s="1"/>
  <c r="I43" i="1"/>
  <c r="F42" i="1"/>
  <c r="H43" i="1"/>
  <c r="I44" i="1"/>
  <c r="H48" i="1"/>
  <c r="G48" i="1"/>
  <c r="H52" i="1"/>
  <c r="G52" i="1"/>
  <c r="H56" i="1"/>
  <c r="G56" i="1"/>
  <c r="H60" i="1"/>
  <c r="G60" i="1"/>
  <c r="G61" i="1"/>
  <c r="J61" i="1"/>
  <c r="J8" i="1"/>
  <c r="H12" i="1"/>
  <c r="I16" i="1"/>
  <c r="I17" i="1"/>
  <c r="D20" i="1"/>
  <c r="I20" i="1" s="1"/>
  <c r="I23" i="1"/>
  <c r="I28" i="1"/>
  <c r="J29" i="1"/>
  <c r="I36" i="1"/>
  <c r="J43" i="1"/>
  <c r="J48" i="1"/>
  <c r="G51" i="1"/>
  <c r="J52" i="1"/>
  <c r="G55" i="1"/>
  <c r="J56" i="1"/>
  <c r="G59" i="1"/>
  <c r="J60" i="1"/>
  <c r="I61" i="1"/>
  <c r="I64" i="1"/>
  <c r="J49" i="1"/>
  <c r="J53" i="1"/>
  <c r="J57" i="1"/>
  <c r="J65" i="1"/>
  <c r="H46" i="1" l="1"/>
  <c r="E37" i="1"/>
  <c r="E66" i="1" s="1"/>
  <c r="I46" i="1"/>
  <c r="H61" i="1"/>
  <c r="J46" i="1"/>
  <c r="D37" i="1"/>
  <c r="D7" i="1"/>
  <c r="D6" i="1" s="1"/>
  <c r="D66" i="1" s="1"/>
  <c r="J38" i="1"/>
  <c r="G38" i="1"/>
  <c r="I38" i="1"/>
  <c r="H38" i="1"/>
  <c r="F37" i="1"/>
  <c r="J42" i="1"/>
  <c r="I42" i="1"/>
  <c r="G42" i="1"/>
  <c r="H42" i="1"/>
  <c r="I27" i="1"/>
  <c r="H27" i="1"/>
  <c r="J27" i="1"/>
  <c r="G27" i="1"/>
  <c r="F6" i="1"/>
  <c r="H7" i="1"/>
  <c r="G7" i="1"/>
  <c r="J7" i="1"/>
  <c r="I8" i="1"/>
  <c r="I7" i="1" l="1"/>
  <c r="F66" i="1"/>
  <c r="J6" i="1"/>
  <c r="G6" i="1"/>
  <c r="I6" i="1"/>
  <c r="H6" i="1"/>
  <c r="G37" i="1"/>
  <c r="J37" i="1"/>
  <c r="H37" i="1"/>
  <c r="I37" i="1"/>
  <c r="J66" i="1" l="1"/>
  <c r="I66" i="1"/>
  <c r="H66" i="1"/>
  <c r="G66" i="1"/>
</calcChain>
</file>

<file path=xl/sharedStrings.xml><?xml version="1.0" encoding="utf-8"?>
<sst xmlns="http://schemas.openxmlformats.org/spreadsheetml/2006/main" count="167" uniqueCount="79">
  <si>
    <t>PROLCV</t>
  </si>
  <si>
    <t xml:space="preserve"> </t>
  </si>
  <si>
    <t>OICA correspondents survey</t>
  </si>
  <si>
    <t>WORLD MOTOR VEHICLE PRODUCTION BY COUNTRY/REGION AND TYPE</t>
  </si>
  <si>
    <t>UNITS</t>
  </si>
  <si>
    <t>YTD 2019</t>
  </si>
  <si>
    <t>YTD 2020</t>
  </si>
  <si>
    <t>YTD 2021</t>
  </si>
  <si>
    <t>YTD 2022</t>
  </si>
  <si>
    <t>YTD 2023</t>
  </si>
  <si>
    <t>VARIATION 2023/2019</t>
  </si>
  <si>
    <t>VARIATION 2023/2020</t>
  </si>
  <si>
    <t>VARIATION 2023/2021</t>
  </si>
  <si>
    <t>VARIATION 2023/2022</t>
  </si>
  <si>
    <t>LIGHT COMMERCIAL VEHICLES</t>
  </si>
  <si>
    <t xml:space="preserve"> EUROPE</t>
  </si>
  <si>
    <t>EUROPEAN UNION 27 countries + UK</t>
  </si>
  <si>
    <t>EUROPEAN UNION 15 countries + UK (excluding Germany for comparable data)</t>
  </si>
  <si>
    <t>AUSTRIA</t>
  </si>
  <si>
    <t>-</t>
  </si>
  <si>
    <t>BELGIUM</t>
  </si>
  <si>
    <t>FINLAND</t>
  </si>
  <si>
    <t>FRANCE</t>
  </si>
  <si>
    <t>GERMANY</t>
  </si>
  <si>
    <t>ITALY</t>
  </si>
  <si>
    <t>NETHERLANDS</t>
  </si>
  <si>
    <t>PORTUGAL</t>
  </si>
  <si>
    <t>SPAIN</t>
  </si>
  <si>
    <t>SWEDEN</t>
  </si>
  <si>
    <t xml:space="preserve">UNITED KINGDOM  </t>
  </si>
  <si>
    <t>EUROPEAN UNION New Members</t>
  </si>
  <si>
    <t xml:space="preserve">CZECH REPUBLIC </t>
  </si>
  <si>
    <t>HUNGARY</t>
  </si>
  <si>
    <t>POLAND, all CVs</t>
  </si>
  <si>
    <t>ROMANIA</t>
  </si>
  <si>
    <t>SLOVAKIA</t>
  </si>
  <si>
    <t>SLOVENIA</t>
  </si>
  <si>
    <t>OTHER EUROPE</t>
  </si>
  <si>
    <t>SERBIA</t>
  </si>
  <si>
    <t>CIS (only Russia)</t>
  </si>
  <si>
    <t>RUSSIA</t>
  </si>
  <si>
    <t>AZERBAIJAN</t>
  </si>
  <si>
    <t>BELARUS</t>
  </si>
  <si>
    <t>KAZAKHSTAN, see HCV</t>
  </si>
  <si>
    <t>UKRAINE</t>
  </si>
  <si>
    <t xml:space="preserve">UZBEKISTAN </t>
  </si>
  <si>
    <t>TURKEY</t>
  </si>
  <si>
    <t>AMERICA</t>
  </si>
  <si>
    <t>NAFTA</t>
  </si>
  <si>
    <t>CANADA, including minibuses</t>
  </si>
  <si>
    <t>MEXICO</t>
  </si>
  <si>
    <t>USA, including minibuses</t>
  </si>
  <si>
    <t>SOUTH AMERICA</t>
  </si>
  <si>
    <t>ARGENTINA</t>
  </si>
  <si>
    <t>BRAZIL</t>
  </si>
  <si>
    <t>COLOMBIA</t>
  </si>
  <si>
    <t>ASIA-OCEANIA</t>
  </si>
  <si>
    <t>AUSTRALIA</t>
  </si>
  <si>
    <t>CHINA</t>
  </si>
  <si>
    <t>INDIA</t>
  </si>
  <si>
    <t>INDONESIA</t>
  </si>
  <si>
    <t>IRAN, yearly only</t>
  </si>
  <si>
    <t>JAPAN</t>
  </si>
  <si>
    <t>MALAYSIA, all CVs</t>
  </si>
  <si>
    <t>MYANMAR, ALL CVs, yearly only</t>
  </si>
  <si>
    <t>PAKISTAN</t>
  </si>
  <si>
    <t>PHILIPPINES, ALL CVs</t>
  </si>
  <si>
    <t>SOUTH KOREA</t>
  </si>
  <si>
    <t xml:space="preserve">TAIWAN </t>
  </si>
  <si>
    <t>THAILAND, ALL CVs</t>
  </si>
  <si>
    <t>VIETNAM, ALL CVs, yearly only</t>
  </si>
  <si>
    <r>
      <t>AFRICA</t>
    </r>
    <r>
      <rPr>
        <b/>
        <sz val="14"/>
        <color rgb="FFFF0000"/>
        <rFont val="Arial"/>
        <family val="2"/>
      </rPr>
      <t xml:space="preserve"> (excluding algeria)</t>
    </r>
  </si>
  <si>
    <t>ALGERIA</t>
  </si>
  <si>
    <t>EGYPT</t>
  </si>
  <si>
    <t>MOROCCO</t>
  </si>
  <si>
    <t>SOUTH AFRICA</t>
  </si>
  <si>
    <t xml:space="preserve">TOTAL </t>
  </si>
  <si>
    <t>Estimate</t>
  </si>
  <si>
    <t>N/A : Non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</si>
</sst>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%"/>
  </numFmts>
  <fonts count="20" x14ac:knownFonts="1">
    <font>
      <sz val="12"/>
      <name val="Helv"/>
    </font>
    <font>
      <sz val="12"/>
      <name val="Helv"/>
    </font>
    <font>
      <sz val="24"/>
      <name val="Helv"/>
    </font>
    <font>
      <sz val="10"/>
      <name val="MS Sans Serif"/>
      <family val="2"/>
    </font>
    <font>
      <sz val="14"/>
      <name val="Arial"/>
      <family val="2"/>
    </font>
    <font>
      <b/>
      <sz val="18"/>
      <name val="Helv"/>
    </font>
    <font>
      <b/>
      <sz val="24"/>
      <name val="Helv"/>
    </font>
    <font>
      <b/>
      <sz val="14"/>
      <name val="Helv"/>
    </font>
    <font>
      <b/>
      <sz val="22"/>
      <name val="Helv"/>
    </font>
    <font>
      <b/>
      <sz val="20"/>
      <name val="Helv"/>
    </font>
    <font>
      <b/>
      <sz val="18"/>
      <color rgb="FFFF0000"/>
      <name val="Arial"/>
      <family val="2"/>
    </font>
    <font>
      <b/>
      <sz val="12"/>
      <name val="Helv"/>
    </font>
    <font>
      <b/>
      <sz val="16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sz val="16"/>
      <name val="Helv"/>
    </font>
    <font>
      <b/>
      <sz val="20"/>
      <name val="Arial"/>
      <family val="2"/>
    </font>
    <font>
      <sz val="18"/>
      <name val="Arial"/>
      <family val="2"/>
    </font>
    <font>
      <sz val="18"/>
      <name val="Helv"/>
    </font>
    <font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indexed="9"/>
        <bgColor indexed="9"/>
      </patternFill>
    </fill>
    <fill>
      <patternFill patternType="gray125">
        <fgColor indexed="9"/>
        <bgColor theme="0"/>
      </patternFill>
    </fill>
    <fill>
      <patternFill patternType="lightGray">
        <fgColor indexed="9"/>
        <bgColor indexed="9"/>
      </patternFill>
    </fill>
    <fill>
      <patternFill patternType="gray0625">
        <fgColor indexed="9"/>
        <bgColor indexed="9"/>
      </patternFill>
    </fill>
    <fill>
      <patternFill patternType="gray0625">
        <fgColor indexed="9"/>
        <bgColor theme="0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ck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</cellStyleXfs>
  <cellXfs count="97">
    <xf numFmtId="0" fontId="0" fillId="0" borderId="0" xfId="0"/>
    <xf numFmtId="0" fontId="2" fillId="0" borderId="0" xfId="0" applyFont="1" applyAlignment="1">
      <alignment horizontal="centerContinuous" vertical="center"/>
    </xf>
    <xf numFmtId="9" fontId="0" fillId="2" borderId="0" xfId="1" applyFont="1" applyFill="1" applyBorder="1" applyAlignment="1"/>
    <xf numFmtId="3" fontId="4" fillId="0" borderId="1" xfId="2" applyNumberFormat="1" applyFont="1" applyBorder="1" applyAlignment="1" applyProtection="1">
      <alignment vertical="center"/>
      <protection locked="0"/>
    </xf>
    <xf numFmtId="0" fontId="0" fillId="2" borderId="0" xfId="0" applyFill="1"/>
    <xf numFmtId="0" fontId="5" fillId="0" borderId="0" xfId="2" applyFont="1" applyAlignment="1">
      <alignment horizontal="centerContinuous" vertical="top"/>
    </xf>
    <xf numFmtId="164" fontId="0" fillId="0" borderId="0" xfId="0" applyNumberFormat="1"/>
    <xf numFmtId="1" fontId="6" fillId="0" borderId="0" xfId="2" applyNumberFormat="1" applyFont="1" applyAlignment="1">
      <alignment horizontal="centerContinuous" vertical="top"/>
    </xf>
    <xf numFmtId="0" fontId="7" fillId="0" borderId="0" xfId="0" applyFont="1" applyAlignment="1">
      <alignment horizontal="left"/>
    </xf>
    <xf numFmtId="0" fontId="2" fillId="2" borderId="0" xfId="2" applyFont="1" applyFill="1" applyAlignment="1">
      <alignment horizontal="centerContinuous" vertical="top"/>
    </xf>
    <xf numFmtId="0" fontId="8" fillId="0" borderId="0" xfId="0" applyFont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1" fontId="8" fillId="0" borderId="4" xfId="2" applyNumberFormat="1" applyFont="1" applyBorder="1" applyAlignment="1">
      <alignment horizontal="centerContinuous" vertical="center"/>
    </xf>
    <xf numFmtId="1" fontId="8" fillId="2" borderId="2" xfId="2" applyNumberFormat="1" applyFont="1" applyFill="1" applyBorder="1" applyAlignment="1">
      <alignment horizontal="center" vertical="center"/>
    </xf>
    <xf numFmtId="3" fontId="0" fillId="0" borderId="0" xfId="0" applyNumberFormat="1"/>
    <xf numFmtId="3" fontId="10" fillId="3" borderId="6" xfId="0" applyNumberFormat="1" applyFont="1" applyFill="1" applyBorder="1" applyAlignment="1">
      <alignment horizontal="left" vertical="center"/>
    </xf>
    <xf numFmtId="3" fontId="10" fillId="4" borderId="7" xfId="2" applyNumberFormat="1" applyFont="1" applyFill="1" applyBorder="1" applyAlignment="1">
      <alignment vertical="center"/>
    </xf>
    <xf numFmtId="9" fontId="10" fillId="3" borderId="8" xfId="2" applyNumberFormat="1" applyFont="1" applyFill="1" applyBorder="1" applyAlignment="1">
      <alignment vertical="center"/>
    </xf>
    <xf numFmtId="3" fontId="11" fillId="5" borderId="0" xfId="0" applyNumberFormat="1" applyFont="1" applyFill="1" applyAlignment="1">
      <alignment vertical="center"/>
    </xf>
    <xf numFmtId="3" fontId="12" fillId="6" borderId="9" xfId="0" applyNumberFormat="1" applyFont="1" applyFill="1" applyBorder="1" applyAlignment="1">
      <alignment horizontal="left" vertical="center"/>
    </xf>
    <xf numFmtId="3" fontId="12" fillId="4" borderId="7" xfId="2" applyNumberFormat="1" applyFont="1" applyFill="1" applyBorder="1" applyAlignment="1">
      <alignment vertical="center"/>
    </xf>
    <xf numFmtId="3" fontId="12" fillId="4" borderId="10" xfId="2" applyNumberFormat="1" applyFont="1" applyFill="1" applyBorder="1" applyAlignment="1">
      <alignment vertical="center"/>
    </xf>
    <xf numFmtId="9" fontId="12" fillId="3" borderId="10" xfId="2" applyNumberFormat="1" applyFont="1" applyFill="1" applyBorder="1" applyAlignment="1">
      <alignment vertical="center"/>
    </xf>
    <xf numFmtId="3" fontId="13" fillId="6" borderId="9" xfId="0" applyNumberFormat="1" applyFont="1" applyFill="1" applyBorder="1" applyAlignment="1">
      <alignment horizontal="left" vertical="center" wrapText="1"/>
    </xf>
    <xf numFmtId="3" fontId="13" fillId="7" borderId="9" xfId="2" applyNumberFormat="1" applyFont="1" applyFill="1" applyBorder="1" applyAlignment="1">
      <alignment vertical="center"/>
    </xf>
    <xf numFmtId="9" fontId="13" fillId="3" borderId="10" xfId="2" applyNumberFormat="1" applyFont="1" applyFill="1" applyBorder="1" applyAlignment="1">
      <alignment vertical="center"/>
    </xf>
    <xf numFmtId="3" fontId="11" fillId="6" borderId="0" xfId="0" applyNumberFormat="1" applyFont="1" applyFill="1" applyAlignment="1">
      <alignment vertical="center"/>
    </xf>
    <xf numFmtId="3" fontId="4" fillId="0" borderId="11" xfId="0" applyNumberFormat="1" applyFont="1" applyBorder="1" applyAlignment="1">
      <alignment horizontal="center" vertical="center"/>
    </xf>
    <xf numFmtId="3" fontId="4" fillId="0" borderId="11" xfId="2" applyNumberFormat="1" applyFont="1" applyBorder="1" applyAlignment="1" applyProtection="1">
      <alignment vertical="center"/>
      <protection locked="0"/>
    </xf>
    <xf numFmtId="9" fontId="4" fillId="3" borderId="1" xfId="2" applyNumberFormat="1" applyFont="1" applyFill="1" applyBorder="1" applyAlignment="1">
      <alignment horizontal="right" vertical="center"/>
    </xf>
    <xf numFmtId="9" fontId="4" fillId="0" borderId="1" xfId="2" applyNumberFormat="1" applyFont="1" applyBorder="1" applyAlignment="1">
      <alignment vertical="center"/>
    </xf>
    <xf numFmtId="9" fontId="4" fillId="3" borderId="1" xfId="2" applyNumberFormat="1" applyFont="1" applyFill="1" applyBorder="1" applyAlignment="1">
      <alignment vertical="center"/>
    </xf>
    <xf numFmtId="9" fontId="4" fillId="3" borderId="10" xfId="2" applyNumberFormat="1" applyFont="1" applyFill="1" applyBorder="1" applyAlignment="1">
      <alignment vertical="center"/>
    </xf>
    <xf numFmtId="3" fontId="13" fillId="6" borderId="9" xfId="0" applyNumberFormat="1" applyFont="1" applyFill="1" applyBorder="1" applyAlignment="1">
      <alignment horizontal="left" vertical="center"/>
    </xf>
    <xf numFmtId="3" fontId="13" fillId="7" borderId="12" xfId="2" applyNumberFormat="1" applyFont="1" applyFill="1" applyBorder="1" applyAlignment="1">
      <alignment vertical="center"/>
    </xf>
    <xf numFmtId="3" fontId="7" fillId="6" borderId="0" xfId="0" applyNumberFormat="1" applyFont="1" applyFill="1" applyAlignment="1">
      <alignment vertical="center"/>
    </xf>
    <xf numFmtId="3" fontId="4" fillId="0" borderId="13" xfId="2" applyNumberFormat="1" applyFont="1" applyBorder="1" applyAlignment="1" applyProtection="1">
      <alignment vertical="center"/>
      <protection locked="0"/>
    </xf>
    <xf numFmtId="3" fontId="4" fillId="0" borderId="14" xfId="2" applyNumberFormat="1" applyFont="1" applyBorder="1" applyAlignment="1" applyProtection="1">
      <alignment vertical="center"/>
      <protection locked="0"/>
    </xf>
    <xf numFmtId="3" fontId="0" fillId="0" borderId="0" xfId="0" applyNumberFormat="1" applyAlignment="1">
      <alignment vertic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7" xfId="2" applyNumberFormat="1" applyFont="1" applyBorder="1" applyAlignment="1" applyProtection="1">
      <alignment horizontal="right" vertical="center"/>
      <protection locked="0"/>
    </xf>
    <xf numFmtId="3" fontId="4" fillId="0" borderId="10" xfId="2" applyNumberFormat="1" applyFont="1" applyBorder="1" applyAlignment="1" applyProtection="1">
      <alignment horizontal="right" vertical="center"/>
      <protection locked="0"/>
    </xf>
    <xf numFmtId="9" fontId="4" fillId="3" borderId="10" xfId="2" applyNumberFormat="1" applyFont="1" applyFill="1" applyBorder="1" applyAlignment="1">
      <alignment horizontal="right" vertical="center"/>
    </xf>
    <xf numFmtId="3" fontId="12" fillId="6" borderId="7" xfId="0" applyNumberFormat="1" applyFont="1" applyFill="1" applyBorder="1" applyAlignment="1">
      <alignment horizontal="left" vertical="center"/>
    </xf>
    <xf numFmtId="3" fontId="12" fillId="7" borderId="7" xfId="2" applyNumberFormat="1" applyFont="1" applyFill="1" applyBorder="1" applyAlignment="1">
      <alignment vertical="center"/>
    </xf>
    <xf numFmtId="3" fontId="13" fillId="0" borderId="11" xfId="0" applyNumberFormat="1" applyFont="1" applyBorder="1" applyAlignment="1">
      <alignment horizontal="left" vertical="center"/>
    </xf>
    <xf numFmtId="3" fontId="13" fillId="0" borderId="9" xfId="2" applyNumberFormat="1" applyFont="1" applyBorder="1" applyAlignment="1" applyProtection="1">
      <alignment vertical="center"/>
      <protection locked="0"/>
    </xf>
    <xf numFmtId="3" fontId="13" fillId="0" borderId="12" xfId="2" applyNumberFormat="1" applyFont="1" applyBorder="1" applyAlignment="1" applyProtection="1">
      <alignment vertical="center"/>
      <protection locked="0"/>
    </xf>
    <xf numFmtId="9" fontId="13" fillId="3" borderId="10" xfId="2" applyNumberFormat="1" applyFont="1" applyFill="1" applyBorder="1" applyAlignment="1">
      <alignment horizontal="right" vertical="center"/>
    </xf>
    <xf numFmtId="3" fontId="7" fillId="0" borderId="0" xfId="0" applyNumberFormat="1" applyFont="1"/>
    <xf numFmtId="3" fontId="7" fillId="6" borderId="0" xfId="0" applyNumberFormat="1" applyFont="1" applyFill="1"/>
    <xf numFmtId="9" fontId="4" fillId="3" borderId="14" xfId="2" applyNumberFormat="1" applyFont="1" applyFill="1" applyBorder="1" applyAlignment="1">
      <alignment vertical="center"/>
    </xf>
    <xf numFmtId="3" fontId="4" fillId="0" borderId="1" xfId="2" applyNumberFormat="1" applyFont="1" applyBorder="1" applyAlignment="1" applyProtection="1">
      <alignment horizontal="right" vertical="center"/>
      <protection locked="0"/>
    </xf>
    <xf numFmtId="1" fontId="4" fillId="0" borderId="11" xfId="0" applyNumberFormat="1" applyFont="1" applyBorder="1" applyAlignment="1">
      <alignment horizontal="center" vertical="center"/>
    </xf>
    <xf numFmtId="3" fontId="4" fillId="0" borderId="7" xfId="2" applyNumberFormat="1" applyFont="1" applyBorder="1" applyAlignment="1" applyProtection="1">
      <alignment vertical="center"/>
      <protection locked="0"/>
    </xf>
    <xf numFmtId="3" fontId="4" fillId="0" borderId="10" xfId="2" applyNumberFormat="1" applyFont="1" applyBorder="1" applyAlignment="1" applyProtection="1">
      <alignment vertical="center"/>
      <protection locked="0"/>
    </xf>
    <xf numFmtId="1" fontId="0" fillId="0" borderId="0" xfId="0" applyNumberFormat="1"/>
    <xf numFmtId="9" fontId="13" fillId="3" borderId="1" xfId="2" applyNumberFormat="1" applyFont="1" applyFill="1" applyBorder="1" applyAlignment="1">
      <alignment vertical="center"/>
    </xf>
    <xf numFmtId="3" fontId="10" fillId="3" borderId="7" xfId="0" applyNumberFormat="1" applyFont="1" applyFill="1" applyBorder="1" applyAlignment="1">
      <alignment horizontal="left" vertical="center"/>
    </xf>
    <xf numFmtId="3" fontId="10" fillId="4" borderId="10" xfId="2" applyNumberFormat="1" applyFont="1" applyFill="1" applyBorder="1" applyAlignment="1">
      <alignment vertical="center"/>
    </xf>
    <xf numFmtId="9" fontId="10" fillId="3" borderId="12" xfId="2" applyNumberFormat="1" applyFont="1" applyFill="1" applyBorder="1" applyAlignment="1">
      <alignment vertical="center"/>
    </xf>
    <xf numFmtId="3" fontId="12" fillId="8" borderId="9" xfId="2" applyNumberFormat="1" applyFont="1" applyFill="1" applyBorder="1" applyAlignment="1">
      <alignment vertical="center"/>
    </xf>
    <xf numFmtId="3" fontId="12" fillId="8" borderId="12" xfId="2" applyNumberFormat="1" applyFont="1" applyFill="1" applyBorder="1" applyAlignment="1">
      <alignment vertical="center"/>
    </xf>
    <xf numFmtId="3" fontId="4" fillId="0" borderId="11" xfId="2" applyNumberFormat="1" applyFont="1" applyBorder="1" applyAlignment="1">
      <alignment vertical="center"/>
    </xf>
    <xf numFmtId="3" fontId="4" fillId="0" borderId="1" xfId="2" applyNumberFormat="1" applyFont="1" applyBorder="1" applyAlignment="1">
      <alignment vertical="center"/>
    </xf>
    <xf numFmtId="3" fontId="4" fillId="0" borderId="7" xfId="2" applyNumberFormat="1" applyFont="1" applyBorder="1" applyAlignment="1">
      <alignment vertical="center"/>
    </xf>
    <xf numFmtId="3" fontId="4" fillId="0" borderId="10" xfId="2" applyNumberFormat="1" applyFont="1" applyBorder="1" applyAlignment="1">
      <alignment vertical="center"/>
    </xf>
    <xf numFmtId="3" fontId="12" fillId="7" borderId="10" xfId="2" applyNumberFormat="1" applyFont="1" applyFill="1" applyBorder="1" applyAlignment="1">
      <alignment vertical="center"/>
    </xf>
    <xf numFmtId="9" fontId="4" fillId="0" borderId="14" xfId="2" applyNumberFormat="1" applyFont="1" applyBorder="1" applyAlignment="1">
      <alignment vertical="center"/>
    </xf>
    <xf numFmtId="3" fontId="10" fillId="3" borderId="9" xfId="0" applyNumberFormat="1" applyFont="1" applyFill="1" applyBorder="1" applyAlignment="1">
      <alignment horizontal="left" vertical="center"/>
    </xf>
    <xf numFmtId="3" fontId="10" fillId="4" borderId="9" xfId="2" applyNumberFormat="1" applyFont="1" applyFill="1" applyBorder="1" applyAlignment="1">
      <alignment vertical="center"/>
    </xf>
    <xf numFmtId="3" fontId="10" fillId="4" borderId="12" xfId="2" applyNumberFormat="1" applyFont="1" applyFill="1" applyBorder="1" applyAlignment="1">
      <alignment vertical="center"/>
    </xf>
    <xf numFmtId="3" fontId="4" fillId="9" borderId="11" xfId="2" applyNumberFormat="1" applyFont="1" applyFill="1" applyBorder="1" applyAlignment="1" applyProtection="1">
      <alignment vertical="center"/>
      <protection locked="0"/>
    </xf>
    <xf numFmtId="3" fontId="4" fillId="9" borderId="1" xfId="2" applyNumberFormat="1" applyFont="1" applyFill="1" applyBorder="1" applyAlignment="1" applyProtection="1">
      <alignment vertical="center"/>
      <protection locked="0"/>
    </xf>
    <xf numFmtId="3" fontId="4" fillId="0" borderId="11" xfId="2" applyNumberFormat="1" applyFont="1" applyBorder="1" applyAlignment="1" applyProtection="1">
      <alignment horizontal="right" vertical="center"/>
      <protection locked="0"/>
    </xf>
    <xf numFmtId="3" fontId="4" fillId="0" borderId="1" xfId="0" applyNumberFormat="1" applyFont="1" applyBorder="1" applyAlignment="1">
      <alignment horizontal="center" vertical="center"/>
    </xf>
    <xf numFmtId="3" fontId="4" fillId="0" borderId="11" xfId="3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vertical="center"/>
    </xf>
    <xf numFmtId="3" fontId="4" fillId="0" borderId="15" xfId="2" applyNumberFormat="1" applyFont="1" applyBorder="1" applyAlignment="1" applyProtection="1">
      <alignment vertical="center"/>
      <protection locked="0"/>
    </xf>
    <xf numFmtId="3" fontId="4" fillId="0" borderId="5" xfId="2" applyNumberFormat="1" applyFont="1" applyBorder="1" applyAlignment="1" applyProtection="1">
      <alignment vertical="center"/>
      <protection locked="0"/>
    </xf>
    <xf numFmtId="3" fontId="4" fillId="0" borderId="16" xfId="2" applyNumberFormat="1" applyFont="1" applyBorder="1" applyAlignment="1" applyProtection="1">
      <alignment vertical="center"/>
      <protection locked="0"/>
    </xf>
    <xf numFmtId="3" fontId="10" fillId="3" borderId="17" xfId="0" applyNumberFormat="1" applyFont="1" applyFill="1" applyBorder="1" applyAlignment="1">
      <alignment horizontal="left" vertical="center"/>
    </xf>
    <xf numFmtId="3" fontId="10" fillId="4" borderId="2" xfId="2" applyNumberFormat="1" applyFont="1" applyFill="1" applyBorder="1" applyAlignment="1">
      <alignment vertical="center"/>
    </xf>
    <xf numFmtId="9" fontId="10" fillId="3" borderId="2" xfId="2" applyNumberFormat="1" applyFont="1" applyFill="1" applyBorder="1" applyAlignment="1">
      <alignment vertical="center"/>
    </xf>
    <xf numFmtId="3" fontId="11" fillId="5" borderId="0" xfId="0" applyNumberFormat="1" applyFont="1" applyFill="1"/>
    <xf numFmtId="0" fontId="15" fillId="0" borderId="18" xfId="0" applyFont="1" applyBorder="1" applyAlignment="1">
      <alignment horizontal="left" wrapText="1"/>
    </xf>
    <xf numFmtId="165" fontId="16" fillId="0" borderId="0" xfId="0" applyNumberFormat="1" applyFont="1"/>
    <xf numFmtId="0" fontId="17" fillId="9" borderId="0" xfId="0" applyFont="1" applyFill="1" applyAlignment="1">
      <alignment horizontal="left" wrapText="1"/>
    </xf>
    <xf numFmtId="3" fontId="17" fillId="0" borderId="0" xfId="2" applyNumberFormat="1" applyFont="1" applyAlignment="1" applyProtection="1">
      <alignment vertical="center"/>
      <protection locked="0"/>
    </xf>
    <xf numFmtId="0" fontId="18" fillId="2" borderId="0" xfId="2" applyFont="1" applyFill="1"/>
    <xf numFmtId="0" fontId="18" fillId="0" borderId="0" xfId="0" applyFont="1"/>
    <xf numFmtId="1" fontId="8" fillId="2" borderId="0" xfId="2" applyNumberFormat="1" applyFont="1" applyFill="1" applyAlignment="1">
      <alignment horizontal="centerContinuous" vertical="center"/>
    </xf>
    <xf numFmtId="0" fontId="1" fillId="0" borderId="0" xfId="2"/>
    <xf numFmtId="0" fontId="19" fillId="0" borderId="0" xfId="0" applyFont="1" applyAlignment="1">
      <alignment horizontal="center" vertical="center"/>
    </xf>
    <xf numFmtId="0" fontId="1" fillId="2" borderId="0" xfId="2" applyFill="1"/>
    <xf numFmtId="0" fontId="9" fillId="0" borderId="3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</cellXfs>
  <cellStyles count="4">
    <cellStyle name="Normal" xfId="0" builtinId="0"/>
    <cellStyle name="Normal_PROV2001" xfId="3" xr:uid="{1024D7EC-57DA-4646-A4D3-D38ED2533634}"/>
    <cellStyle name="Normal_PROV20012002" xfId="2" xr:uid="{E4683D9A-DCDF-4059-80B7-4433A0A24E1E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5086350</xdr:colOff>
      <xdr:row>0</xdr:row>
      <xdr:rowOff>0</xdr:rowOff>
    </xdr:from>
    <xdr:to>
      <xdr:col>1</xdr:col>
      <xdr:colOff>1511300</xdr:colOff>
      <xdr:row>1</xdr:row>
      <xdr:rowOff>88900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A478509-3829-4211-9E09-953B2C62F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6350" y="0"/>
          <a:ext cx="2120900" cy="1346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new%20site%20public\Stats23\Final\OICAquestionnaire-Q4%202023_Final.xlsx" TargetMode="External"/><Relationship Id="rId1" Type="http://schemas.openxmlformats.org/officeDocument/2006/relationships/externalLinkPath" Target="OICAquestionnaire-Q4%202023_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cfa75008.sharepoint.com/sites/Direction-Est/Documents%20partages/EXP-PRO-SURVEY/PROBYQUARTERS.xlsx" TargetMode="External"/><Relationship Id="rId1" Type="http://schemas.openxmlformats.org/officeDocument/2006/relationships/externalLinkPath" Target="https://ccfa75008.sharepoint.com/sites/Direction-Est/Documents%20partages/EXP-PRO-SURVEY/PROBYQUART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TOTAL"/>
      <sheetName val="PROCARS"/>
      <sheetName val="PROLCV"/>
      <sheetName val="PROHCV"/>
      <sheetName val="PROBC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CONVENTIONS"/>
      <sheetName val="THE CASE OF CHINA"/>
      <sheetName val="PERIMETER"/>
      <sheetName val="TOTAL"/>
      <sheetName val="PROCARS"/>
      <sheetName val="PROLCV"/>
      <sheetName val="PROHCV"/>
      <sheetName val="PROBC"/>
      <sheetName val="PROCV"/>
      <sheetName val="BASEPROTOTAL"/>
      <sheetName val="LAST QUARTERS"/>
      <sheetName val="BASEPROCARS"/>
      <sheetName val="BASEPROLCV"/>
      <sheetName val="BASEPROHCV"/>
      <sheetName val="BASEPROBC"/>
    </sheetNames>
    <sheetDataSet>
      <sheetData sheetId="0"/>
      <sheetData sheetId="1"/>
      <sheetData sheetId="2"/>
      <sheetData sheetId="3"/>
      <sheetData sheetId="4"/>
      <sheetData sheetId="5">
        <row r="5">
          <cell r="BI5" t="str">
            <v>Q1-Q4</v>
          </cell>
        </row>
      </sheetData>
      <sheetData sheetId="6">
        <row r="5">
          <cell r="BI5" t="str">
            <v>Q1-Q4</v>
          </cell>
          <cell r="BM5" t="str">
            <v>Q1-Q4</v>
          </cell>
          <cell r="BQ5" t="str">
            <v>Q1-Q4</v>
          </cell>
          <cell r="BU5" t="str">
            <v>Q1-Q4</v>
          </cell>
          <cell r="BY5" t="str">
            <v>Q1-Q4</v>
          </cell>
        </row>
        <row r="14">
          <cell r="BI14">
            <v>0</v>
          </cell>
          <cell r="BM14">
            <v>0</v>
          </cell>
          <cell r="BQ14">
            <v>0</v>
          </cell>
          <cell r="BU14">
            <v>0</v>
          </cell>
          <cell r="BY14">
            <v>0</v>
          </cell>
        </row>
        <row r="15">
          <cell r="BI15">
            <v>0</v>
          </cell>
          <cell r="BM15">
            <v>0</v>
          </cell>
          <cell r="BQ15">
            <v>0</v>
          </cell>
          <cell r="BU15">
            <v>0</v>
          </cell>
          <cell r="BY15">
            <v>0</v>
          </cell>
        </row>
        <row r="16">
          <cell r="BI16" t="str">
            <v>Confidential</v>
          </cell>
          <cell r="BM16" t="str">
            <v>Confidential</v>
          </cell>
          <cell r="BQ16" t="str">
            <v>Confidential</v>
          </cell>
          <cell r="BU16" t="str">
            <v>Confidential</v>
          </cell>
          <cell r="BY16" t="str">
            <v>Confidential</v>
          </cell>
        </row>
        <row r="17">
          <cell r="BI17">
            <v>509552</v>
          </cell>
          <cell r="BM17">
            <v>388653</v>
          </cell>
          <cell r="BQ17">
            <v>433401</v>
          </cell>
          <cell r="BU17">
            <v>372707</v>
          </cell>
          <cell r="BY17">
            <v>478386</v>
          </cell>
        </row>
        <row r="18">
          <cell r="BI18">
            <v>283567</v>
          </cell>
          <cell r="BM18">
            <v>227082</v>
          </cell>
          <cell r="BQ18">
            <v>212527</v>
          </cell>
          <cell r="BU18">
            <v>197463</v>
          </cell>
          <cell r="BY18" t="str">
            <v>Confidential</v>
          </cell>
        </row>
        <row r="19">
          <cell r="BI19">
            <v>312377</v>
          </cell>
          <cell r="BM19">
            <v>277067</v>
          </cell>
          <cell r="BQ19">
            <v>290021</v>
          </cell>
          <cell r="BU19">
            <v>268430</v>
          </cell>
          <cell r="BY19">
            <v>208056</v>
          </cell>
        </row>
        <row r="20">
          <cell r="BI20" t="str">
            <v>Confidential</v>
          </cell>
          <cell r="BM20" t="str">
            <v>Confidential</v>
          </cell>
          <cell r="BQ20" t="str">
            <v>Confidential</v>
          </cell>
          <cell r="BU20" t="str">
            <v>Confidential</v>
          </cell>
          <cell r="BY20" t="str">
            <v>Confidential</v>
          </cell>
        </row>
        <row r="21">
          <cell r="BI21">
            <v>58141</v>
          </cell>
          <cell r="BM21">
            <v>49855</v>
          </cell>
          <cell r="BQ21">
            <v>56372</v>
          </cell>
          <cell r="BU21">
            <v>60649</v>
          </cell>
          <cell r="BY21">
            <v>69116</v>
          </cell>
        </row>
        <row r="22">
          <cell r="BI22">
            <v>524504</v>
          </cell>
          <cell r="BM22">
            <v>430616</v>
          </cell>
          <cell r="BQ22">
            <v>383736</v>
          </cell>
          <cell r="BU22">
            <v>375988</v>
          </cell>
          <cell r="BY22">
            <v>482395</v>
          </cell>
        </row>
        <row r="23">
          <cell r="BI23" t="str">
            <v>Confidential</v>
          </cell>
          <cell r="BM23" t="str">
            <v>Confidential</v>
          </cell>
          <cell r="BQ23" t="str">
            <v>Confidential</v>
          </cell>
          <cell r="BU23" t="str">
            <v>Confidential</v>
          </cell>
          <cell r="BY23" t="str">
            <v>Confidential</v>
          </cell>
        </row>
        <row r="24">
          <cell r="BI24">
            <v>57442</v>
          </cell>
          <cell r="BM24">
            <v>51244</v>
          </cell>
          <cell r="BQ24">
            <v>55644</v>
          </cell>
          <cell r="BU24">
            <v>80210</v>
          </cell>
          <cell r="BY24">
            <v>97784</v>
          </cell>
        </row>
        <row r="27">
          <cell r="BI27">
            <v>0</v>
          </cell>
          <cell r="BM27">
            <v>0</v>
          </cell>
          <cell r="BQ27">
            <v>0</v>
          </cell>
          <cell r="BU27">
            <v>0</v>
          </cell>
          <cell r="BY27">
            <v>0</v>
          </cell>
        </row>
        <row r="28">
          <cell r="BI28" t="str">
            <v>Confidential</v>
          </cell>
          <cell r="BM28" t="str">
            <v>Confidential</v>
          </cell>
          <cell r="BQ28" t="str">
            <v>Confidential</v>
          </cell>
          <cell r="BU28" t="str">
            <v>Confidential</v>
          </cell>
          <cell r="BY28" t="str">
            <v>Confidential</v>
          </cell>
        </row>
        <row r="29">
          <cell r="BI29">
            <v>207802</v>
          </cell>
          <cell r="BM29">
            <v>166445</v>
          </cell>
          <cell r="BQ29">
            <v>173417</v>
          </cell>
          <cell r="BU29">
            <v>223680</v>
          </cell>
          <cell r="BY29">
            <v>308458</v>
          </cell>
        </row>
        <row r="30">
          <cell r="BI30">
            <v>0</v>
          </cell>
          <cell r="BM30">
            <v>0</v>
          </cell>
          <cell r="BQ30">
            <v>0</v>
          </cell>
          <cell r="BU30">
            <v>0</v>
          </cell>
          <cell r="BY30">
            <v>0</v>
          </cell>
        </row>
        <row r="31">
          <cell r="BI31">
            <v>0</v>
          </cell>
          <cell r="BM31">
            <v>0</v>
          </cell>
          <cell r="BQ31">
            <v>0</v>
          </cell>
          <cell r="BU31">
            <v>0</v>
          </cell>
          <cell r="BY31">
            <v>0</v>
          </cell>
        </row>
        <row r="32">
          <cell r="BI32">
            <v>0</v>
          </cell>
          <cell r="BM32">
            <v>0</v>
          </cell>
          <cell r="BQ32">
            <v>0</v>
          </cell>
          <cell r="BU32">
            <v>0</v>
          </cell>
          <cell r="BY32">
            <v>0</v>
          </cell>
        </row>
        <row r="34">
          <cell r="BI34">
            <v>126</v>
          </cell>
          <cell r="BM34">
            <v>93</v>
          </cell>
          <cell r="BQ34">
            <v>145</v>
          </cell>
          <cell r="BU34">
            <v>140</v>
          </cell>
          <cell r="BY34">
            <v>186</v>
          </cell>
        </row>
        <row r="38">
          <cell r="BI38">
            <v>122749</v>
          </cell>
          <cell r="BM38">
            <v>109468</v>
          </cell>
          <cell r="BQ38">
            <v>129776</v>
          </cell>
          <cell r="BU38">
            <v>83605</v>
          </cell>
          <cell r="BY38">
            <v>111524</v>
          </cell>
        </row>
        <row r="39">
          <cell r="BI39">
            <v>0</v>
          </cell>
          <cell r="BM39">
            <v>0</v>
          </cell>
          <cell r="BQ39">
            <v>0</v>
          </cell>
          <cell r="BU39">
            <v>0</v>
          </cell>
          <cell r="BY39">
            <v>0</v>
          </cell>
        </row>
        <row r="40">
          <cell r="BI40">
            <v>0</v>
          </cell>
          <cell r="BM40">
            <v>0</v>
          </cell>
          <cell r="BQ40">
            <v>0</v>
          </cell>
          <cell r="BU40">
            <v>0</v>
          </cell>
          <cell r="BY40">
            <v>0</v>
          </cell>
        </row>
        <row r="41">
          <cell r="BI41"/>
          <cell r="BM41"/>
          <cell r="BQ41"/>
          <cell r="BU41"/>
          <cell r="BY41"/>
        </row>
        <row r="42">
          <cell r="BI42">
            <v>136</v>
          </cell>
          <cell r="BM42">
            <v>51</v>
          </cell>
          <cell r="BQ42">
            <v>43</v>
          </cell>
          <cell r="BU42" t="str">
            <v>N/A</v>
          </cell>
          <cell r="BY42" t="str">
            <v>N/A</v>
          </cell>
        </row>
        <row r="43">
          <cell r="BI43">
            <v>0</v>
          </cell>
          <cell r="BM43">
            <v>0</v>
          </cell>
          <cell r="BQ43">
            <v>0</v>
          </cell>
          <cell r="BU43">
            <v>0</v>
          </cell>
          <cell r="BY43">
            <v>0</v>
          </cell>
        </row>
        <row r="44">
          <cell r="BI44">
            <v>447874</v>
          </cell>
          <cell r="BM44">
            <v>409646</v>
          </cell>
          <cell r="BQ44">
            <v>446948</v>
          </cell>
          <cell r="BU44">
            <v>483508</v>
          </cell>
          <cell r="BY44">
            <v>447956</v>
          </cell>
        </row>
        <row r="47">
          <cell r="BI47">
            <v>1431904</v>
          </cell>
          <cell r="BM47">
            <v>1034223</v>
          </cell>
          <cell r="BQ47">
            <v>814263</v>
          </cell>
          <cell r="BU47">
            <v>933091</v>
          </cell>
          <cell r="BY47">
            <v>1158909</v>
          </cell>
        </row>
        <row r="48">
          <cell r="BI48">
            <v>2414256</v>
          </cell>
          <cell r="BM48">
            <v>2072699</v>
          </cell>
          <cell r="BQ48">
            <v>2320239</v>
          </cell>
          <cell r="BU48">
            <v>2650345</v>
          </cell>
          <cell r="BY48">
            <v>2875481</v>
          </cell>
        </row>
        <row r="49">
          <cell r="BI49">
            <v>8036106</v>
          </cell>
          <cell r="BM49">
            <v>6656572</v>
          </cell>
          <cell r="BQ49">
            <v>7307551</v>
          </cell>
          <cell r="BU49">
            <v>8029624</v>
          </cell>
          <cell r="BY49">
            <v>8537246</v>
          </cell>
        </row>
        <row r="52">
          <cell r="BI52">
            <v>206423</v>
          </cell>
          <cell r="BM52">
            <v>164186</v>
          </cell>
          <cell r="BQ52">
            <v>250647</v>
          </cell>
          <cell r="BU52">
            <v>279388</v>
          </cell>
          <cell r="BY52">
            <v>305942</v>
          </cell>
        </row>
        <row r="53">
          <cell r="BI53">
            <v>355351</v>
          </cell>
          <cell r="BM53">
            <v>297539</v>
          </cell>
          <cell r="BQ53">
            <v>362711</v>
          </cell>
          <cell r="BU53">
            <v>351167</v>
          </cell>
          <cell r="BY53">
            <v>422093</v>
          </cell>
        </row>
        <row r="55">
          <cell r="BI55" t="str">
            <v>N/A</v>
          </cell>
          <cell r="BM55" t="str">
            <v>N/A</v>
          </cell>
          <cell r="BQ55" t="str">
            <v>N/A</v>
          </cell>
          <cell r="BU55" t="str">
            <v>N/A</v>
          </cell>
          <cell r="BY55" t="str">
            <v>N/A</v>
          </cell>
        </row>
        <row r="62">
          <cell r="BI62"/>
          <cell r="BM62">
            <v>0</v>
          </cell>
          <cell r="BQ62">
            <v>0</v>
          </cell>
          <cell r="BU62">
            <v>0</v>
          </cell>
          <cell r="BY62">
            <v>0</v>
          </cell>
        </row>
        <row r="64">
          <cell r="BI64">
            <v>2002284</v>
          </cell>
          <cell r="BM64">
            <v>2151347</v>
          </cell>
          <cell r="BQ64">
            <v>2174102</v>
          </cell>
          <cell r="BU64">
            <v>1846256</v>
          </cell>
          <cell r="BY64">
            <v>2298161</v>
          </cell>
        </row>
        <row r="65">
          <cell r="BI65">
            <v>542860</v>
          </cell>
          <cell r="BM65">
            <v>385691</v>
          </cell>
          <cell r="BQ65">
            <v>486911</v>
          </cell>
          <cell r="BU65">
            <v>617398</v>
          </cell>
          <cell r="BY65">
            <v>600844</v>
          </cell>
        </row>
        <row r="66">
          <cell r="BI66">
            <v>146150</v>
          </cell>
          <cell r="BM66">
            <v>95295</v>
          </cell>
          <cell r="BQ66">
            <v>157890</v>
          </cell>
          <cell r="BU66">
            <v>160171</v>
          </cell>
          <cell r="BY66">
            <v>132601</v>
          </cell>
        </row>
        <row r="67">
          <cell r="BI67">
            <v>40800</v>
          </cell>
          <cell r="BM67">
            <v>43778.400000000001</v>
          </cell>
          <cell r="BQ67">
            <v>44785.303199999995</v>
          </cell>
          <cell r="BU67">
            <v>53294.510807999992</v>
          </cell>
          <cell r="BY67">
            <v>83139.436860479997</v>
          </cell>
        </row>
        <row r="68">
          <cell r="BI68">
            <v>839582</v>
          </cell>
          <cell r="BM68">
            <v>697423</v>
          </cell>
          <cell r="BQ68">
            <v>708524</v>
          </cell>
          <cell r="BU68">
            <v>752774</v>
          </cell>
          <cell r="BY68">
            <v>733982</v>
          </cell>
        </row>
        <row r="69">
          <cell r="BI69">
            <v>37517</v>
          </cell>
          <cell r="BM69">
            <v>27431</v>
          </cell>
          <cell r="BQ69">
            <v>35220</v>
          </cell>
          <cell r="BU69">
            <v>52085</v>
          </cell>
          <cell r="BY69">
            <v>49709</v>
          </cell>
        </row>
        <row r="70">
          <cell r="BI70">
            <v>2879</v>
          </cell>
          <cell r="BM70">
            <v>2407</v>
          </cell>
          <cell r="BQ70">
            <v>438.07400000000013</v>
          </cell>
          <cell r="BU70">
            <v>695</v>
          </cell>
          <cell r="BY70">
            <v>322.87401574803147</v>
          </cell>
        </row>
        <row r="71">
          <cell r="BI71">
            <v>25373</v>
          </cell>
          <cell r="BM71">
            <v>18629</v>
          </cell>
          <cell r="BQ71">
            <v>39128</v>
          </cell>
          <cell r="BU71">
            <v>39306</v>
          </cell>
          <cell r="BY71">
            <v>15666</v>
          </cell>
        </row>
        <row r="72">
          <cell r="BI72">
            <v>37856</v>
          </cell>
          <cell r="BM72">
            <v>30156</v>
          </cell>
          <cell r="BQ72">
            <v>39596</v>
          </cell>
          <cell r="BU72">
            <v>50560</v>
          </cell>
          <cell r="BY72">
            <v>60497.880138360277</v>
          </cell>
        </row>
        <row r="73">
          <cell r="BI73">
            <v>258534</v>
          </cell>
          <cell r="BM73">
            <v>229040</v>
          </cell>
          <cell r="BQ73">
            <v>227673</v>
          </cell>
          <cell r="BU73">
            <v>245547</v>
          </cell>
          <cell r="BY73">
            <v>264718</v>
          </cell>
        </row>
        <row r="74">
          <cell r="BI74">
            <v>55896</v>
          </cell>
          <cell r="BM74">
            <v>57362</v>
          </cell>
          <cell r="BQ74">
            <v>58791</v>
          </cell>
          <cell r="BU74">
            <v>60758</v>
          </cell>
          <cell r="BY74">
            <v>57830</v>
          </cell>
        </row>
        <row r="75">
          <cell r="BI75">
            <v>1218456</v>
          </cell>
          <cell r="BM75">
            <v>889441</v>
          </cell>
          <cell r="BQ75">
            <v>1091015</v>
          </cell>
          <cell r="BU75">
            <v>1289458</v>
          </cell>
          <cell r="BY75">
            <v>1260806.0401186079</v>
          </cell>
        </row>
        <row r="76">
          <cell r="BI76">
            <v>47197</v>
          </cell>
          <cell r="BM76">
            <v>40333</v>
          </cell>
          <cell r="BQ76">
            <v>44317</v>
          </cell>
          <cell r="BU76">
            <v>69919</v>
          </cell>
          <cell r="BY76">
            <v>53380.137537111143</v>
          </cell>
        </row>
        <row r="80">
          <cell r="BI80" t="str">
            <v>N/A</v>
          </cell>
          <cell r="BM80" t="str">
            <v>N/A</v>
          </cell>
          <cell r="BQ80">
            <v>0</v>
          </cell>
          <cell r="BU80">
            <v>743</v>
          </cell>
          <cell r="BY80">
            <v>196</v>
          </cell>
        </row>
        <row r="82">
          <cell r="BI82" t="str">
            <v>N/A</v>
          </cell>
          <cell r="BM82" t="str">
            <v>N/A</v>
          </cell>
          <cell r="BQ82" t="str">
            <v>N/A</v>
          </cell>
          <cell r="BU82" t="str">
            <v>N/A</v>
          </cell>
          <cell r="BY82" t="str">
            <v>N/A</v>
          </cell>
        </row>
        <row r="85">
          <cell r="BI85">
            <v>34675</v>
          </cell>
          <cell r="BM85">
            <v>28527</v>
          </cell>
          <cell r="BQ85">
            <v>64668</v>
          </cell>
          <cell r="BU85">
            <v>60122</v>
          </cell>
          <cell r="BY85">
            <v>63875</v>
          </cell>
        </row>
        <row r="87">
          <cell r="BI87">
            <v>254417</v>
          </cell>
          <cell r="BM87">
            <v>185691</v>
          </cell>
          <cell r="BQ87">
            <v>232166</v>
          </cell>
          <cell r="BU87">
            <v>215472</v>
          </cell>
          <cell r="BY87">
            <v>262651</v>
          </cell>
        </row>
      </sheetData>
      <sheetData sheetId="7">
        <row r="5">
          <cell r="BI5" t="str">
            <v>Q1-Q4</v>
          </cell>
        </row>
      </sheetData>
      <sheetData sheetId="8">
        <row r="5">
          <cell r="BI5" t="str">
            <v>Q1-Q4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33350-256E-4924-891D-FF83C318D99F}">
  <sheetPr syncVertical="1" syncRef="A1" transitionEvaluation="1">
    <pageSetUpPr fitToPage="1"/>
  </sheetPr>
  <dimension ref="A1:L74"/>
  <sheetViews>
    <sheetView showGridLines="0" tabSelected="1" zoomScale="50" zoomScaleNormal="50" workbookViewId="0"/>
  </sheetViews>
  <sheetFormatPr baseColWidth="10" defaultColWidth="29.6640625" defaultRowHeight="15.75" x14ac:dyDescent="0.25"/>
  <cols>
    <col min="1" max="1" width="66.44140625" customWidth="1"/>
    <col min="2" max="6" width="21.44140625" style="94" customWidth="1"/>
    <col min="7" max="9" width="19.77734375" style="92" customWidth="1"/>
    <col min="10" max="10" width="19.77734375" customWidth="1"/>
  </cols>
  <sheetData>
    <row r="1" spans="1:10" ht="99" customHeight="1" x14ac:dyDescent="0.25">
      <c r="A1" s="1" t="s">
        <v>0</v>
      </c>
      <c r="B1" s="2"/>
      <c r="C1" s="4"/>
      <c r="D1" s="4"/>
      <c r="E1" s="4"/>
      <c r="F1" s="4"/>
      <c r="G1" t="s">
        <v>1</v>
      </c>
      <c r="H1" t="s">
        <v>1</v>
      </c>
      <c r="I1" t="s">
        <v>1</v>
      </c>
    </row>
    <row r="2" spans="1:10" ht="28.5" customHeight="1" x14ac:dyDescent="0.25">
      <c r="A2" s="5" t="s">
        <v>2</v>
      </c>
      <c r="B2" s="2"/>
      <c r="C2" s="2"/>
      <c r="D2" s="6" t="s">
        <v>1</v>
      </c>
      <c r="E2" s="6" t="s">
        <v>1</v>
      </c>
      <c r="F2" s="6" t="s">
        <v>1</v>
      </c>
      <c r="G2" s="7"/>
      <c r="H2" s="7"/>
      <c r="I2" s="7"/>
    </row>
    <row r="3" spans="1:10" ht="24.75" customHeight="1" thickBot="1" x14ac:dyDescent="0.4">
      <c r="A3" s="8" t="s">
        <v>3</v>
      </c>
      <c r="B3" s="2"/>
      <c r="C3" s="2"/>
      <c r="D3" s="9"/>
      <c r="E3" s="9"/>
      <c r="F3" s="9"/>
      <c r="G3" s="5" t="s">
        <v>1</v>
      </c>
      <c r="H3" s="5" t="s">
        <v>1</v>
      </c>
      <c r="I3" s="5"/>
    </row>
    <row r="4" spans="1:10" ht="53.45" customHeight="1" thickTop="1" thickBot="1" x14ac:dyDescent="0.3">
      <c r="A4" s="10" t="s">
        <v>4</v>
      </c>
      <c r="B4" s="11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95" t="s">
        <v>10</v>
      </c>
      <c r="H4" s="95" t="s">
        <v>11</v>
      </c>
      <c r="I4" s="95" t="s">
        <v>12</v>
      </c>
      <c r="J4" s="95" t="s">
        <v>13</v>
      </c>
    </row>
    <row r="5" spans="1:10" s="14" customFormat="1" ht="49.5" customHeight="1" thickTop="1" thickBot="1" x14ac:dyDescent="0.3">
      <c r="A5" s="12" t="s">
        <v>14</v>
      </c>
      <c r="B5" s="13" t="str">
        <f>[2]PROLCV!BI$5</f>
        <v>Q1-Q4</v>
      </c>
      <c r="C5" s="13" t="str">
        <f>[2]PROLCV!BM$5</f>
        <v>Q1-Q4</v>
      </c>
      <c r="D5" s="13" t="str">
        <f>[2]PROLCV!BQ$5</f>
        <v>Q1-Q4</v>
      </c>
      <c r="E5" s="13" t="str">
        <f>[2]PROLCV!BU$5</f>
        <v>Q1-Q4</v>
      </c>
      <c r="F5" s="13" t="str">
        <f>[2]PROLCV!BY$5</f>
        <v>Q1-Q4</v>
      </c>
      <c r="G5" s="96"/>
      <c r="H5" s="96"/>
      <c r="I5" s="96"/>
      <c r="J5" s="96"/>
    </row>
    <row r="6" spans="1:10" s="18" customFormat="1" ht="39.950000000000003" customHeight="1" thickTop="1" x14ac:dyDescent="0.25">
      <c r="A6" s="15" t="s">
        <v>15</v>
      </c>
      <c r="B6" s="16">
        <f>B7+B27</f>
        <v>2240567</v>
      </c>
      <c r="C6" s="16">
        <f>C7+C27</f>
        <v>1883087</v>
      </c>
      <c r="D6" s="16">
        <f t="shared" ref="D6:F6" si="0">D7+D27</f>
        <v>1969460</v>
      </c>
      <c r="E6" s="16">
        <f t="shared" si="0"/>
        <v>1948917</v>
      </c>
      <c r="F6" s="16">
        <f t="shared" si="0"/>
        <v>2203861</v>
      </c>
      <c r="G6" s="17">
        <f>ROUND(IF(AND(ISNUMBER($F6)=TRUE,(B6&lt;&gt;0)=TRUE),$F6/B6-1," "),3)</f>
        <v>-1.6E-2</v>
      </c>
      <c r="H6" s="17">
        <f>ROUND(IF(AND(ISNUMBER($F6)=TRUE,(C6&lt;&gt;0)=TRUE),$F6/C6-1," "),3)</f>
        <v>0.17</v>
      </c>
      <c r="I6" s="17">
        <f>ROUND(IF(AND(ISNUMBER($F6)=TRUE,(D6&lt;&gt;0)=TRUE),$F6/D6-1," "),3)</f>
        <v>0.11899999999999999</v>
      </c>
      <c r="J6" s="17">
        <f>ROUND(IF(AND(ISNUMBER($F6)=TRUE,(E6&lt;&gt;0)=TRUE),$F6/E6-1," "),3)</f>
        <v>0.13100000000000001</v>
      </c>
    </row>
    <row r="7" spans="1:10" s="18" customFormat="1" ht="39.950000000000003" customHeight="1" x14ac:dyDescent="0.25">
      <c r="A7" s="19" t="s">
        <v>16</v>
      </c>
      <c r="B7" s="20">
        <f t="shared" ref="B7:F7" si="1">B8+B20</f>
        <v>1669818</v>
      </c>
      <c r="C7" s="20">
        <f t="shared" si="1"/>
        <v>1363880</v>
      </c>
      <c r="D7" s="21">
        <f t="shared" si="1"/>
        <v>1392591</v>
      </c>
      <c r="E7" s="21">
        <f t="shared" si="1"/>
        <v>1381664</v>
      </c>
      <c r="F7" s="21">
        <f t="shared" si="1"/>
        <v>1644195</v>
      </c>
      <c r="G7" s="22">
        <f t="shared" ref="G7:J66" si="2">ROUND(IF(AND(ISNUMBER($F7)=TRUE,(B7&lt;&gt;0)=TRUE),$F7/B7-1," "),3)</f>
        <v>-1.4999999999999999E-2</v>
      </c>
      <c r="H7" s="22">
        <f t="shared" si="2"/>
        <v>0.20599999999999999</v>
      </c>
      <c r="I7" s="22">
        <f t="shared" si="2"/>
        <v>0.18099999999999999</v>
      </c>
      <c r="J7" s="22">
        <f t="shared" si="2"/>
        <v>0.19</v>
      </c>
    </row>
    <row r="8" spans="1:10" s="26" customFormat="1" ht="42.6" customHeight="1" x14ac:dyDescent="0.25">
      <c r="A8" s="23" t="s">
        <v>17</v>
      </c>
      <c r="B8" s="24">
        <f>SUM(B9:B19)-B13</f>
        <v>1462016</v>
      </c>
      <c r="C8" s="24">
        <f t="shared" ref="C8" si="3">SUM(C9:C19)-C13</f>
        <v>1197435</v>
      </c>
      <c r="D8" s="24">
        <f t="shared" ref="D8" si="4">SUM(D9:D19)-D13</f>
        <v>1219174</v>
      </c>
      <c r="E8" s="24">
        <f t="shared" ref="E8" si="5">SUM(E9:E19)-E13</f>
        <v>1157984</v>
      </c>
      <c r="F8" s="24">
        <f>SUM(F9:F19)-F13</f>
        <v>1335737</v>
      </c>
      <c r="G8" s="25">
        <f t="shared" si="2"/>
        <v>-8.5999999999999993E-2</v>
      </c>
      <c r="H8" s="25">
        <f t="shared" si="2"/>
        <v>0.115</v>
      </c>
      <c r="I8" s="25">
        <f t="shared" si="2"/>
        <v>9.6000000000000002E-2</v>
      </c>
      <c r="J8" s="25">
        <f t="shared" si="2"/>
        <v>0.154</v>
      </c>
    </row>
    <row r="9" spans="1:10" s="14" customFormat="1" ht="24.95" customHeight="1" x14ac:dyDescent="0.25">
      <c r="A9" s="27" t="s">
        <v>18</v>
      </c>
      <c r="B9" s="28">
        <f>[2]PROLCV!BI14</f>
        <v>0</v>
      </c>
      <c r="C9" s="28">
        <f>[2]PROLCV!BM14</f>
        <v>0</v>
      </c>
      <c r="D9" s="3">
        <f>[2]PROLCV!BQ14</f>
        <v>0</v>
      </c>
      <c r="E9" s="3">
        <f>[2]PROLCV!BU14</f>
        <v>0</v>
      </c>
      <c r="F9" s="3">
        <f>[2]PROLCV!BY14</f>
        <v>0</v>
      </c>
      <c r="G9" s="29" t="s">
        <v>19</v>
      </c>
      <c r="H9" s="29" t="s">
        <v>19</v>
      </c>
      <c r="I9" s="29" t="s">
        <v>19</v>
      </c>
      <c r="J9" s="29" t="s">
        <v>19</v>
      </c>
    </row>
    <row r="10" spans="1:10" s="14" customFormat="1" ht="24.95" customHeight="1" x14ac:dyDescent="0.25">
      <c r="A10" s="27" t="s">
        <v>20</v>
      </c>
      <c r="B10" s="28">
        <f>[2]PROLCV!BI15</f>
        <v>0</v>
      </c>
      <c r="C10" s="28">
        <f>[2]PROLCV!BM15</f>
        <v>0</v>
      </c>
      <c r="D10" s="3">
        <f>[2]PROLCV!BQ15</f>
        <v>0</v>
      </c>
      <c r="E10" s="3">
        <f>[2]PROLCV!BU15</f>
        <v>0</v>
      </c>
      <c r="F10" s="3">
        <f>[2]PROLCV!BY15</f>
        <v>0</v>
      </c>
      <c r="G10" s="29" t="s">
        <v>19</v>
      </c>
      <c r="H10" s="29" t="s">
        <v>19</v>
      </c>
      <c r="I10" s="29" t="s">
        <v>19</v>
      </c>
      <c r="J10" s="29" t="s">
        <v>19</v>
      </c>
    </row>
    <row r="11" spans="1:10" s="14" customFormat="1" ht="24.95" customHeight="1" x14ac:dyDescent="0.25">
      <c r="A11" s="27" t="s">
        <v>21</v>
      </c>
      <c r="B11" s="28" t="str">
        <f>[2]PROLCV!BI16</f>
        <v>Confidential</v>
      </c>
      <c r="C11" s="28" t="str">
        <f>[2]PROLCV!BM16</f>
        <v>Confidential</v>
      </c>
      <c r="D11" s="3" t="str">
        <f>[2]PROLCV!BQ16</f>
        <v>Confidential</v>
      </c>
      <c r="E11" s="3" t="str">
        <f>[2]PROLCV!BU16</f>
        <v>Confidential</v>
      </c>
      <c r="F11" s="3" t="str">
        <f>[2]PROLCV!BY16</f>
        <v>Confidential</v>
      </c>
      <c r="G11" s="29" t="s">
        <v>19</v>
      </c>
      <c r="H11" s="29" t="s">
        <v>19</v>
      </c>
      <c r="I11" s="29" t="s">
        <v>19</v>
      </c>
      <c r="J11" s="29" t="s">
        <v>19</v>
      </c>
    </row>
    <row r="12" spans="1:10" s="14" customFormat="1" ht="24.95" customHeight="1" x14ac:dyDescent="0.25">
      <c r="A12" s="27" t="s">
        <v>22</v>
      </c>
      <c r="B12" s="28">
        <f>[2]PROLCV!BI17</f>
        <v>509552</v>
      </c>
      <c r="C12" s="28">
        <f>[2]PROLCV!BM17</f>
        <v>388653</v>
      </c>
      <c r="D12" s="3">
        <f>[2]PROLCV!BQ17</f>
        <v>433401</v>
      </c>
      <c r="E12" s="3">
        <f>[2]PROLCV!BU17</f>
        <v>372707</v>
      </c>
      <c r="F12" s="3">
        <f>[2]PROLCV!BY17</f>
        <v>478386</v>
      </c>
      <c r="G12" s="30">
        <f t="shared" si="2"/>
        <v>-6.0999999999999999E-2</v>
      </c>
      <c r="H12" s="30">
        <f t="shared" si="2"/>
        <v>0.23100000000000001</v>
      </c>
      <c r="I12" s="30">
        <f t="shared" si="2"/>
        <v>0.104</v>
      </c>
      <c r="J12" s="30">
        <f t="shared" si="2"/>
        <v>0.28399999999999997</v>
      </c>
    </row>
    <row r="13" spans="1:10" s="14" customFormat="1" ht="24.95" customHeight="1" x14ac:dyDescent="0.25">
      <c r="A13" s="27" t="s">
        <v>23</v>
      </c>
      <c r="B13" s="28">
        <f>[2]PROLCV!BI18</f>
        <v>283567</v>
      </c>
      <c r="C13" s="28">
        <f>[2]PROLCV!BM18</f>
        <v>227082</v>
      </c>
      <c r="D13" s="3">
        <f>[2]PROLCV!BQ18</f>
        <v>212527</v>
      </c>
      <c r="E13" s="3">
        <f>[2]PROLCV!BU18</f>
        <v>197463</v>
      </c>
      <c r="F13" s="3" t="str">
        <f>[2]PROLCV!BY18</f>
        <v>Confidential</v>
      </c>
      <c r="G13" s="29" t="s">
        <v>19</v>
      </c>
      <c r="H13" s="29" t="s">
        <v>19</v>
      </c>
      <c r="I13" s="29" t="s">
        <v>19</v>
      </c>
      <c r="J13" s="29" t="s">
        <v>19</v>
      </c>
    </row>
    <row r="14" spans="1:10" s="14" customFormat="1" ht="24.95" customHeight="1" x14ac:dyDescent="0.25">
      <c r="A14" s="27" t="s">
        <v>24</v>
      </c>
      <c r="B14" s="28">
        <f>[2]PROLCV!BI19</f>
        <v>312377</v>
      </c>
      <c r="C14" s="28">
        <f>[2]PROLCV!BM19</f>
        <v>277067</v>
      </c>
      <c r="D14" s="3">
        <f>[2]PROLCV!BQ19</f>
        <v>290021</v>
      </c>
      <c r="E14" s="3">
        <f>[2]PROLCV!BU19</f>
        <v>268430</v>
      </c>
      <c r="F14" s="3">
        <f>[2]PROLCV!BY19</f>
        <v>208056</v>
      </c>
      <c r="G14" s="31">
        <f t="shared" si="2"/>
        <v>-0.33400000000000002</v>
      </c>
      <c r="H14" s="31">
        <f t="shared" si="2"/>
        <v>-0.249</v>
      </c>
      <c r="I14" s="31">
        <f t="shared" si="2"/>
        <v>-0.28299999999999997</v>
      </c>
      <c r="J14" s="31">
        <f t="shared" si="2"/>
        <v>-0.22500000000000001</v>
      </c>
    </row>
    <row r="15" spans="1:10" s="14" customFormat="1" ht="24.95" customHeight="1" x14ac:dyDescent="0.25">
      <c r="A15" s="27" t="s">
        <v>25</v>
      </c>
      <c r="B15" s="28" t="str">
        <f>[2]PROLCV!BI20</f>
        <v>Confidential</v>
      </c>
      <c r="C15" s="28" t="str">
        <f>[2]PROLCV!BM20</f>
        <v>Confidential</v>
      </c>
      <c r="D15" s="3" t="str">
        <f>[2]PROLCV!BQ20</f>
        <v>Confidential</v>
      </c>
      <c r="E15" s="3" t="str">
        <f>[2]PROLCV!BU20</f>
        <v>Confidential</v>
      </c>
      <c r="F15" s="3" t="str">
        <f>[2]PROLCV!BY20</f>
        <v>Confidential</v>
      </c>
      <c r="G15" s="29" t="s">
        <v>19</v>
      </c>
      <c r="H15" s="29" t="s">
        <v>19</v>
      </c>
      <c r="I15" s="29" t="s">
        <v>19</v>
      </c>
      <c r="J15" s="29" t="s">
        <v>19</v>
      </c>
    </row>
    <row r="16" spans="1:10" s="14" customFormat="1" ht="24.95" customHeight="1" x14ac:dyDescent="0.25">
      <c r="A16" s="27" t="s">
        <v>26</v>
      </c>
      <c r="B16" s="28">
        <f>[2]PROLCV!BI21</f>
        <v>58141</v>
      </c>
      <c r="C16" s="28">
        <f>[2]PROLCV!BM21</f>
        <v>49855</v>
      </c>
      <c r="D16" s="3">
        <f>[2]PROLCV!BQ21</f>
        <v>56372</v>
      </c>
      <c r="E16" s="3">
        <f>[2]PROLCV!BU21</f>
        <v>60649</v>
      </c>
      <c r="F16" s="3">
        <f>[2]PROLCV!BY21</f>
        <v>69116</v>
      </c>
      <c r="G16" s="31">
        <f t="shared" si="2"/>
        <v>0.189</v>
      </c>
      <c r="H16" s="31">
        <f t="shared" si="2"/>
        <v>0.38600000000000001</v>
      </c>
      <c r="I16" s="31">
        <f t="shared" si="2"/>
        <v>0.22600000000000001</v>
      </c>
      <c r="J16" s="31">
        <f t="shared" si="2"/>
        <v>0.14000000000000001</v>
      </c>
    </row>
    <row r="17" spans="1:10" s="14" customFormat="1" ht="24.95" customHeight="1" x14ac:dyDescent="0.25">
      <c r="A17" s="27" t="s">
        <v>27</v>
      </c>
      <c r="B17" s="28">
        <f>[2]PROLCV!BI22</f>
        <v>524504</v>
      </c>
      <c r="C17" s="28">
        <f>[2]PROLCV!BM22</f>
        <v>430616</v>
      </c>
      <c r="D17" s="3">
        <f>[2]PROLCV!BQ22</f>
        <v>383736</v>
      </c>
      <c r="E17" s="3">
        <f>[2]PROLCV!BU22</f>
        <v>375988</v>
      </c>
      <c r="F17" s="3">
        <f>[2]PROLCV!BY22</f>
        <v>482395</v>
      </c>
      <c r="G17" s="31">
        <f t="shared" si="2"/>
        <v>-0.08</v>
      </c>
      <c r="H17" s="31">
        <f t="shared" si="2"/>
        <v>0.12</v>
      </c>
      <c r="I17" s="31">
        <f t="shared" si="2"/>
        <v>0.25700000000000001</v>
      </c>
      <c r="J17" s="31">
        <f t="shared" si="2"/>
        <v>0.28299999999999997</v>
      </c>
    </row>
    <row r="18" spans="1:10" s="14" customFormat="1" ht="24.95" customHeight="1" x14ac:dyDescent="0.25">
      <c r="A18" s="27" t="s">
        <v>28</v>
      </c>
      <c r="B18" s="28" t="str">
        <f>[2]PROLCV!BI23</f>
        <v>Confidential</v>
      </c>
      <c r="C18" s="28" t="str">
        <f>[2]PROLCV!BM23</f>
        <v>Confidential</v>
      </c>
      <c r="D18" s="3" t="str">
        <f>[2]PROLCV!BQ23</f>
        <v>Confidential</v>
      </c>
      <c r="E18" s="3" t="str">
        <f>[2]PROLCV!BU23</f>
        <v>Confidential</v>
      </c>
      <c r="F18" s="3" t="str">
        <f>[2]PROLCV!BY23</f>
        <v>Confidential</v>
      </c>
      <c r="G18" s="29" t="s">
        <v>19</v>
      </c>
      <c r="H18" s="29" t="s">
        <v>19</v>
      </c>
      <c r="I18" s="29" t="s">
        <v>19</v>
      </c>
      <c r="J18" s="29" t="s">
        <v>19</v>
      </c>
    </row>
    <row r="19" spans="1:10" s="14" customFormat="1" ht="24.95" customHeight="1" x14ac:dyDescent="0.25">
      <c r="A19" s="27" t="s">
        <v>29</v>
      </c>
      <c r="B19" s="28">
        <f>[2]PROLCV!BI24</f>
        <v>57442</v>
      </c>
      <c r="C19" s="28">
        <f>[2]PROLCV!BM24</f>
        <v>51244</v>
      </c>
      <c r="D19" s="3">
        <f>[2]PROLCV!BQ24</f>
        <v>55644</v>
      </c>
      <c r="E19" s="3">
        <f>[2]PROLCV!BU24</f>
        <v>80210</v>
      </c>
      <c r="F19" s="3">
        <f>[2]PROLCV!BY24</f>
        <v>97784</v>
      </c>
      <c r="G19" s="32">
        <f t="shared" si="2"/>
        <v>0.70199999999999996</v>
      </c>
      <c r="H19" s="32">
        <f t="shared" si="2"/>
        <v>0.90800000000000003</v>
      </c>
      <c r="I19" s="32">
        <f t="shared" si="2"/>
        <v>0.75700000000000001</v>
      </c>
      <c r="J19" s="32">
        <f t="shared" si="2"/>
        <v>0.219</v>
      </c>
    </row>
    <row r="20" spans="1:10" s="35" customFormat="1" ht="30" customHeight="1" x14ac:dyDescent="0.25">
      <c r="A20" s="33" t="s">
        <v>30</v>
      </c>
      <c r="B20" s="24">
        <f>SUM(B21:B26)</f>
        <v>207802</v>
      </c>
      <c r="C20" s="24">
        <f>SUM(C21:C26)</f>
        <v>166445</v>
      </c>
      <c r="D20" s="34">
        <f>SUM(D21:D26)</f>
        <v>173417</v>
      </c>
      <c r="E20" s="34">
        <f>SUM(E21:E26)</f>
        <v>223680</v>
      </c>
      <c r="F20" s="34">
        <f>SUM(F21:F26)</f>
        <v>308458</v>
      </c>
      <c r="G20" s="25">
        <f t="shared" si="2"/>
        <v>0.48399999999999999</v>
      </c>
      <c r="H20" s="25">
        <f t="shared" si="2"/>
        <v>0.85299999999999998</v>
      </c>
      <c r="I20" s="25">
        <f t="shared" si="2"/>
        <v>0.77900000000000003</v>
      </c>
      <c r="J20" s="25">
        <f t="shared" si="2"/>
        <v>0.379</v>
      </c>
    </row>
    <row r="21" spans="1:10" s="14" customFormat="1" ht="24.95" customHeight="1" x14ac:dyDescent="0.25">
      <c r="A21" s="27" t="s">
        <v>31</v>
      </c>
      <c r="B21" s="36">
        <f>[2]PROLCV!BI27</f>
        <v>0</v>
      </c>
      <c r="C21" s="36">
        <f>[2]PROLCV!BM27</f>
        <v>0</v>
      </c>
      <c r="D21" s="37">
        <f>[2]PROLCV!BQ27</f>
        <v>0</v>
      </c>
      <c r="E21" s="37">
        <f>[2]PROLCV!BU27</f>
        <v>0</v>
      </c>
      <c r="F21" s="37">
        <f>[2]PROLCV!BY27</f>
        <v>0</v>
      </c>
      <c r="G21" s="29" t="s">
        <v>19</v>
      </c>
      <c r="H21" s="29" t="s">
        <v>19</v>
      </c>
      <c r="I21" s="29" t="s">
        <v>19</v>
      </c>
      <c r="J21" s="29" t="s">
        <v>19</v>
      </c>
    </row>
    <row r="22" spans="1:10" s="38" customFormat="1" ht="24.95" customHeight="1" x14ac:dyDescent="0.25">
      <c r="A22" s="27" t="s">
        <v>32</v>
      </c>
      <c r="B22" s="28" t="str">
        <f>[2]PROLCV!BI28</f>
        <v>Confidential</v>
      </c>
      <c r="C22" s="28" t="str">
        <f>[2]PROLCV!BM28</f>
        <v>Confidential</v>
      </c>
      <c r="D22" s="3" t="str">
        <f>[2]PROLCV!BQ28</f>
        <v>Confidential</v>
      </c>
      <c r="E22" s="3" t="str">
        <f>[2]PROLCV!BU28</f>
        <v>Confidential</v>
      </c>
      <c r="F22" s="3" t="str">
        <f>[2]PROLCV!BY28</f>
        <v>Confidential</v>
      </c>
      <c r="G22" s="29" t="s">
        <v>19</v>
      </c>
      <c r="H22" s="29" t="s">
        <v>19</v>
      </c>
      <c r="I22" s="29" t="s">
        <v>19</v>
      </c>
      <c r="J22" s="29" t="s">
        <v>19</v>
      </c>
    </row>
    <row r="23" spans="1:10" s="38" customFormat="1" ht="24.95" customHeight="1" x14ac:dyDescent="0.25">
      <c r="A23" s="27" t="s">
        <v>33</v>
      </c>
      <c r="B23" s="28">
        <f>[2]PROLCV!BI29</f>
        <v>207802</v>
      </c>
      <c r="C23" s="28">
        <f>[2]PROLCV!BM29</f>
        <v>166445</v>
      </c>
      <c r="D23" s="3">
        <f>[2]PROLCV!BQ29</f>
        <v>173417</v>
      </c>
      <c r="E23" s="3">
        <f>[2]PROLCV!BU29</f>
        <v>223680</v>
      </c>
      <c r="F23" s="3">
        <f>[2]PROLCV!BY29</f>
        <v>308458</v>
      </c>
      <c r="G23" s="31">
        <f t="shared" si="2"/>
        <v>0.48399999999999999</v>
      </c>
      <c r="H23" s="31">
        <f t="shared" si="2"/>
        <v>0.85299999999999998</v>
      </c>
      <c r="I23" s="31">
        <f t="shared" si="2"/>
        <v>0.77900000000000003</v>
      </c>
      <c r="J23" s="31">
        <f t="shared" si="2"/>
        <v>0.379</v>
      </c>
    </row>
    <row r="24" spans="1:10" s="14" customFormat="1" ht="24.95" customHeight="1" x14ac:dyDescent="0.25">
      <c r="A24" s="27" t="s">
        <v>34</v>
      </c>
      <c r="B24" s="28">
        <f>[2]PROLCV!BI30</f>
        <v>0</v>
      </c>
      <c r="C24" s="28">
        <f>[2]PROLCV!BM30</f>
        <v>0</v>
      </c>
      <c r="D24" s="3">
        <f>[2]PROLCV!BQ30</f>
        <v>0</v>
      </c>
      <c r="E24" s="3">
        <f>[2]PROLCV!BU30</f>
        <v>0</v>
      </c>
      <c r="F24" s="3">
        <f>[2]PROLCV!BY30</f>
        <v>0</v>
      </c>
      <c r="G24" s="29" t="s">
        <v>19</v>
      </c>
      <c r="H24" s="29" t="s">
        <v>19</v>
      </c>
      <c r="I24" s="29" t="s">
        <v>19</v>
      </c>
      <c r="J24" s="29" t="s">
        <v>19</v>
      </c>
    </row>
    <row r="25" spans="1:10" s="14" customFormat="1" ht="24.95" customHeight="1" x14ac:dyDescent="0.25">
      <c r="A25" s="27" t="s">
        <v>35</v>
      </c>
      <c r="B25" s="28">
        <f>[2]PROLCV!BI31</f>
        <v>0</v>
      </c>
      <c r="C25" s="28">
        <f>[2]PROLCV!BM31</f>
        <v>0</v>
      </c>
      <c r="D25" s="3">
        <f>[2]PROLCV!BQ31</f>
        <v>0</v>
      </c>
      <c r="E25" s="3">
        <f>[2]PROLCV!BU31</f>
        <v>0</v>
      </c>
      <c r="F25" s="3">
        <f>[2]PROLCV!BY31</f>
        <v>0</v>
      </c>
      <c r="G25" s="29" t="s">
        <v>19</v>
      </c>
      <c r="H25" s="29" t="s">
        <v>19</v>
      </c>
      <c r="I25" s="29" t="s">
        <v>19</v>
      </c>
      <c r="J25" s="29" t="s">
        <v>19</v>
      </c>
    </row>
    <row r="26" spans="1:10" s="14" customFormat="1" ht="24.95" customHeight="1" x14ac:dyDescent="0.25">
      <c r="A26" s="39" t="s">
        <v>36</v>
      </c>
      <c r="B26" s="40">
        <f>[2]PROLCV!BI32</f>
        <v>0</v>
      </c>
      <c r="C26" s="40">
        <f>[2]PROLCV!BM32</f>
        <v>0</v>
      </c>
      <c r="D26" s="41">
        <f>[2]PROLCV!BQ32</f>
        <v>0</v>
      </c>
      <c r="E26" s="41">
        <f>[2]PROLCV!BU32</f>
        <v>0</v>
      </c>
      <c r="F26" s="41">
        <f>[2]PROLCV!BY32</f>
        <v>0</v>
      </c>
      <c r="G26" s="42" t="s">
        <v>19</v>
      </c>
      <c r="H26" s="42" t="s">
        <v>19</v>
      </c>
      <c r="I26" s="42" t="s">
        <v>19</v>
      </c>
      <c r="J26" s="42" t="s">
        <v>19</v>
      </c>
    </row>
    <row r="27" spans="1:10" s="26" customFormat="1" ht="30" customHeight="1" x14ac:dyDescent="0.25">
      <c r="A27" s="43" t="s">
        <v>37</v>
      </c>
      <c r="B27" s="44">
        <f>B28+B29+B36</f>
        <v>570749</v>
      </c>
      <c r="C27" s="44">
        <f>C28+C29+C36</f>
        <v>519207</v>
      </c>
      <c r="D27" s="44">
        <f t="shared" ref="D27:F27" si="6">D28+D29+D36</f>
        <v>576869</v>
      </c>
      <c r="E27" s="44">
        <f t="shared" si="6"/>
        <v>567253</v>
      </c>
      <c r="F27" s="44">
        <f t="shared" si="6"/>
        <v>559666</v>
      </c>
      <c r="G27" s="22">
        <f t="shared" si="2"/>
        <v>-1.9E-2</v>
      </c>
      <c r="H27" s="22">
        <f t="shared" si="2"/>
        <v>7.8E-2</v>
      </c>
      <c r="I27" s="22">
        <f t="shared" si="2"/>
        <v>-0.03</v>
      </c>
      <c r="J27" s="22">
        <f t="shared" si="2"/>
        <v>-1.2999999999999999E-2</v>
      </c>
    </row>
    <row r="28" spans="1:10" s="49" customFormat="1" ht="24.95" customHeight="1" x14ac:dyDescent="0.35">
      <c r="A28" s="45" t="s">
        <v>38</v>
      </c>
      <c r="B28" s="46">
        <f>[2]PROLCV!BI$34</f>
        <v>126</v>
      </c>
      <c r="C28" s="46">
        <f>[2]PROLCV!BM$34</f>
        <v>93</v>
      </c>
      <c r="D28" s="47">
        <f>[2]PROLCV!BQ$34</f>
        <v>145</v>
      </c>
      <c r="E28" s="47">
        <f>[2]PROLCV!BU$34</f>
        <v>140</v>
      </c>
      <c r="F28" s="47">
        <f>[2]PROLCV!BY$34</f>
        <v>186</v>
      </c>
      <c r="G28" s="48">
        <f t="shared" si="2"/>
        <v>0.47599999999999998</v>
      </c>
      <c r="H28" s="48">
        <f t="shared" si="2"/>
        <v>1</v>
      </c>
      <c r="I28" s="48">
        <f t="shared" si="2"/>
        <v>0.28299999999999997</v>
      </c>
      <c r="J28" s="48">
        <f t="shared" si="2"/>
        <v>0.32900000000000001</v>
      </c>
    </row>
    <row r="29" spans="1:10" s="50" customFormat="1" ht="30" customHeight="1" x14ac:dyDescent="0.35">
      <c r="A29" s="33" t="s">
        <v>39</v>
      </c>
      <c r="B29" s="46">
        <f>B30</f>
        <v>122749</v>
      </c>
      <c r="C29" s="46">
        <f t="shared" ref="C29:F29" si="7">C30</f>
        <v>109468</v>
      </c>
      <c r="D29" s="46">
        <f t="shared" si="7"/>
        <v>129776</v>
      </c>
      <c r="E29" s="46">
        <f t="shared" si="7"/>
        <v>83605</v>
      </c>
      <c r="F29" s="46">
        <f t="shared" si="7"/>
        <v>111524</v>
      </c>
      <c r="G29" s="25">
        <f t="shared" si="2"/>
        <v>-9.0999999999999998E-2</v>
      </c>
      <c r="H29" s="25">
        <f t="shared" si="2"/>
        <v>1.9E-2</v>
      </c>
      <c r="I29" s="25">
        <f t="shared" si="2"/>
        <v>-0.14099999999999999</v>
      </c>
      <c r="J29" s="25">
        <f t="shared" si="2"/>
        <v>0.33400000000000002</v>
      </c>
    </row>
    <row r="30" spans="1:10" s="14" customFormat="1" ht="24.95" customHeight="1" x14ac:dyDescent="0.25">
      <c r="A30" s="27" t="s">
        <v>40</v>
      </c>
      <c r="B30" s="28">
        <f>[2]PROLCV!BI38</f>
        <v>122749</v>
      </c>
      <c r="C30" s="28">
        <f>[2]PROLCV!BM38</f>
        <v>109468</v>
      </c>
      <c r="D30" s="3">
        <f>[2]PROLCV!BQ38</f>
        <v>129776</v>
      </c>
      <c r="E30" s="3">
        <f>[2]PROLCV!BU38</f>
        <v>83605</v>
      </c>
      <c r="F30" s="3">
        <f>[2]PROLCV!BY38</f>
        <v>111524</v>
      </c>
      <c r="G30" s="51">
        <f t="shared" si="2"/>
        <v>-9.0999999999999998E-2</v>
      </c>
      <c r="H30" s="51">
        <f t="shared" si="2"/>
        <v>1.9E-2</v>
      </c>
      <c r="I30" s="51">
        <f t="shared" si="2"/>
        <v>-0.14099999999999999</v>
      </c>
      <c r="J30" s="51">
        <f t="shared" si="2"/>
        <v>0.33400000000000002</v>
      </c>
    </row>
    <row r="31" spans="1:10" s="14" customFormat="1" ht="24.95" customHeight="1" x14ac:dyDescent="0.25">
      <c r="A31" s="27" t="s">
        <v>41</v>
      </c>
      <c r="B31" s="28">
        <f>[2]PROLCV!BI39</f>
        <v>0</v>
      </c>
      <c r="C31" s="28">
        <f>[2]PROLCV!BM39</f>
        <v>0</v>
      </c>
      <c r="D31" s="3">
        <f>[2]PROLCV!BQ39</f>
        <v>0</v>
      </c>
      <c r="E31" s="3">
        <f>[2]PROLCV!BU39</f>
        <v>0</v>
      </c>
      <c r="F31" s="3">
        <f>[2]PROLCV!BY39</f>
        <v>0</v>
      </c>
      <c r="G31" s="29" t="s">
        <v>19</v>
      </c>
      <c r="H31" s="29" t="s">
        <v>19</v>
      </c>
      <c r="I31" s="29" t="s">
        <v>19</v>
      </c>
      <c r="J31" s="29" t="s">
        <v>19</v>
      </c>
    </row>
    <row r="32" spans="1:10" s="14" customFormat="1" ht="24.95" customHeight="1" x14ac:dyDescent="0.25">
      <c r="A32" s="27" t="s">
        <v>42</v>
      </c>
      <c r="B32" s="28">
        <f>[2]PROLCV!BI40</f>
        <v>0</v>
      </c>
      <c r="C32" s="28">
        <f>[2]PROLCV!BM40</f>
        <v>0</v>
      </c>
      <c r="D32" s="3">
        <f>[2]PROLCV!BQ40</f>
        <v>0</v>
      </c>
      <c r="E32" s="3">
        <f>[2]PROLCV!BU40</f>
        <v>0</v>
      </c>
      <c r="F32" s="3">
        <f>[2]PROLCV!BY40</f>
        <v>0</v>
      </c>
      <c r="G32" s="29" t="s">
        <v>19</v>
      </c>
      <c r="H32" s="29" t="s">
        <v>19</v>
      </c>
      <c r="I32" s="29" t="s">
        <v>19</v>
      </c>
      <c r="J32" s="29" t="s">
        <v>19</v>
      </c>
    </row>
    <row r="33" spans="1:12" s="14" customFormat="1" ht="24.95" customHeight="1" x14ac:dyDescent="0.25">
      <c r="A33" s="27" t="s">
        <v>43</v>
      </c>
      <c r="B33" s="28">
        <f>[2]PROLCV!BI41</f>
        <v>0</v>
      </c>
      <c r="C33" s="28">
        <f>[2]PROLCV!BM41</f>
        <v>0</v>
      </c>
      <c r="D33" s="3">
        <f>[2]PROLCV!BQ41</f>
        <v>0</v>
      </c>
      <c r="E33" s="3">
        <f>[2]PROLCV!BU41</f>
        <v>0</v>
      </c>
      <c r="F33" s="3">
        <f>[2]PROLCV!BY41</f>
        <v>0</v>
      </c>
      <c r="G33" s="29" t="s">
        <v>19</v>
      </c>
      <c r="H33" s="29" t="s">
        <v>19</v>
      </c>
      <c r="I33" s="29" t="s">
        <v>19</v>
      </c>
      <c r="J33" s="29" t="s">
        <v>19</v>
      </c>
    </row>
    <row r="34" spans="1:12" s="14" customFormat="1" ht="24.95" customHeight="1" x14ac:dyDescent="0.25">
      <c r="A34" s="27" t="s">
        <v>44</v>
      </c>
      <c r="B34" s="28">
        <f>[2]PROLCV!BI42</f>
        <v>136</v>
      </c>
      <c r="C34" s="28">
        <f>[2]PROLCV!BM42</f>
        <v>51</v>
      </c>
      <c r="D34" s="3">
        <f>[2]PROLCV!BQ42</f>
        <v>43</v>
      </c>
      <c r="E34" s="52" t="str">
        <f>[2]PROLCV!BU42</f>
        <v>N/A</v>
      </c>
      <c r="F34" s="52" t="str">
        <f>[2]PROLCV!BY42</f>
        <v>N/A</v>
      </c>
      <c r="G34" s="29" t="s">
        <v>19</v>
      </c>
      <c r="H34" s="29" t="s">
        <v>19</v>
      </c>
      <c r="I34" s="29" t="s">
        <v>19</v>
      </c>
      <c r="J34" s="29" t="s">
        <v>19</v>
      </c>
    </row>
    <row r="35" spans="1:12" s="56" customFormat="1" ht="24.95" customHeight="1" x14ac:dyDescent="0.25">
      <c r="A35" s="53" t="s">
        <v>45</v>
      </c>
      <c r="B35" s="54">
        <f>[2]PROLCV!BI43</f>
        <v>0</v>
      </c>
      <c r="C35" s="54">
        <f>[2]PROLCV!BM43</f>
        <v>0</v>
      </c>
      <c r="D35" s="55">
        <f>[2]PROLCV!BQ43</f>
        <v>0</v>
      </c>
      <c r="E35" s="55">
        <f>[2]PROLCV!BU43</f>
        <v>0</v>
      </c>
      <c r="F35" s="55">
        <f>[2]PROLCV!BY43</f>
        <v>0</v>
      </c>
      <c r="G35" s="42" t="s">
        <v>19</v>
      </c>
      <c r="H35" s="42" t="s">
        <v>19</v>
      </c>
      <c r="I35" s="42" t="s">
        <v>19</v>
      </c>
      <c r="J35" s="42" t="s">
        <v>19</v>
      </c>
      <c r="L35" s="14"/>
    </row>
    <row r="36" spans="1:12" s="50" customFormat="1" ht="30" customHeight="1" x14ac:dyDescent="0.35">
      <c r="A36" s="33" t="s">
        <v>46</v>
      </c>
      <c r="B36" s="46">
        <f>[2]PROLCV!BI44</f>
        <v>447874</v>
      </c>
      <c r="C36" s="46">
        <f>[2]PROLCV!BM44</f>
        <v>409646</v>
      </c>
      <c r="D36" s="47">
        <f>[2]PROLCV!BQ44</f>
        <v>446948</v>
      </c>
      <c r="E36" s="47">
        <f>[2]PROLCV!BU44</f>
        <v>483508</v>
      </c>
      <c r="F36" s="47">
        <f>[2]PROLCV!BY44</f>
        <v>447956</v>
      </c>
      <c r="G36" s="57">
        <f t="shared" si="2"/>
        <v>0</v>
      </c>
      <c r="H36" s="57">
        <f t="shared" si="2"/>
        <v>9.4E-2</v>
      </c>
      <c r="I36" s="57">
        <f t="shared" si="2"/>
        <v>2E-3</v>
      </c>
      <c r="J36" s="57">
        <f t="shared" si="2"/>
        <v>-7.3999999999999996E-2</v>
      </c>
    </row>
    <row r="37" spans="1:12" s="18" customFormat="1" ht="39.950000000000003" customHeight="1" x14ac:dyDescent="0.25">
      <c r="A37" s="58" t="s">
        <v>47</v>
      </c>
      <c r="B37" s="16">
        <f t="shared" ref="B37:F37" si="8">B38+B42</f>
        <v>12444040</v>
      </c>
      <c r="C37" s="16">
        <f t="shared" si="8"/>
        <v>10225219</v>
      </c>
      <c r="D37" s="59">
        <f t="shared" si="8"/>
        <v>11055411</v>
      </c>
      <c r="E37" s="59">
        <f t="shared" si="8"/>
        <v>12243615</v>
      </c>
      <c r="F37" s="59">
        <f t="shared" si="8"/>
        <v>13299671</v>
      </c>
      <c r="G37" s="60">
        <f t="shared" si="2"/>
        <v>6.9000000000000006E-2</v>
      </c>
      <c r="H37" s="60">
        <f t="shared" si="2"/>
        <v>0.30099999999999999</v>
      </c>
      <c r="I37" s="60">
        <f t="shared" si="2"/>
        <v>0.20300000000000001</v>
      </c>
      <c r="J37" s="60">
        <f t="shared" si="2"/>
        <v>8.5999999999999993E-2</v>
      </c>
    </row>
    <row r="38" spans="1:12" s="26" customFormat="1" ht="30" customHeight="1" x14ac:dyDescent="0.25">
      <c r="A38" s="19" t="s">
        <v>48</v>
      </c>
      <c r="B38" s="61">
        <f>SUM(B39:B41)</f>
        <v>11882266</v>
      </c>
      <c r="C38" s="61">
        <f t="shared" ref="C38:D38" si="9">SUM(C39:C41)</f>
        <v>9763494</v>
      </c>
      <c r="D38" s="62">
        <f t="shared" si="9"/>
        <v>10442053</v>
      </c>
      <c r="E38" s="62">
        <f>SUM(E39:E41)</f>
        <v>11613060</v>
      </c>
      <c r="F38" s="62">
        <f t="shared" ref="F38" si="10">SUM(F39:F41)</f>
        <v>12571636</v>
      </c>
      <c r="G38" s="22">
        <f t="shared" si="2"/>
        <v>5.8000000000000003E-2</v>
      </c>
      <c r="H38" s="22">
        <f t="shared" si="2"/>
        <v>0.28799999999999998</v>
      </c>
      <c r="I38" s="22">
        <f t="shared" si="2"/>
        <v>0.20399999999999999</v>
      </c>
      <c r="J38" s="22">
        <f t="shared" si="2"/>
        <v>8.3000000000000004E-2</v>
      </c>
    </row>
    <row r="39" spans="1:12" s="14" customFormat="1" ht="24.95" customHeight="1" x14ac:dyDescent="0.25">
      <c r="A39" s="27" t="s">
        <v>49</v>
      </c>
      <c r="B39" s="63">
        <f>[2]PROLCV!BI47</f>
        <v>1431904</v>
      </c>
      <c r="C39" s="63">
        <f>[2]PROLCV!BM47</f>
        <v>1034223</v>
      </c>
      <c r="D39" s="64">
        <f>[2]PROLCV!BQ47</f>
        <v>814263</v>
      </c>
      <c r="E39" s="64">
        <f>[2]PROLCV!BU47</f>
        <v>933091</v>
      </c>
      <c r="F39" s="64">
        <f>[2]PROLCV!BY47</f>
        <v>1158909</v>
      </c>
      <c r="G39" s="51">
        <f t="shared" si="2"/>
        <v>-0.191</v>
      </c>
      <c r="H39" s="51">
        <f t="shared" si="2"/>
        <v>0.121</v>
      </c>
      <c r="I39" s="51">
        <f t="shared" si="2"/>
        <v>0.42299999999999999</v>
      </c>
      <c r="J39" s="51">
        <f t="shared" si="2"/>
        <v>0.24199999999999999</v>
      </c>
    </row>
    <row r="40" spans="1:12" s="14" customFormat="1" ht="24.95" customHeight="1" x14ac:dyDescent="0.25">
      <c r="A40" s="27" t="s">
        <v>50</v>
      </c>
      <c r="B40" s="63">
        <f>[2]PROLCV!BI48</f>
        <v>2414256</v>
      </c>
      <c r="C40" s="63">
        <f>[2]PROLCV!BM48</f>
        <v>2072699</v>
      </c>
      <c r="D40" s="64">
        <f>[2]PROLCV!BQ48</f>
        <v>2320239</v>
      </c>
      <c r="E40" s="64">
        <f>[2]PROLCV!BU48</f>
        <v>2650345</v>
      </c>
      <c r="F40" s="64">
        <f>[2]PROLCV!BY48</f>
        <v>2875481</v>
      </c>
      <c r="G40" s="31">
        <f t="shared" si="2"/>
        <v>0.191</v>
      </c>
      <c r="H40" s="31">
        <f t="shared" si="2"/>
        <v>0.38700000000000001</v>
      </c>
      <c r="I40" s="31">
        <f t="shared" si="2"/>
        <v>0.23899999999999999</v>
      </c>
      <c r="J40" s="31">
        <f t="shared" si="2"/>
        <v>8.5000000000000006E-2</v>
      </c>
    </row>
    <row r="41" spans="1:12" s="14" customFormat="1" ht="24.95" customHeight="1" x14ac:dyDescent="0.25">
      <c r="A41" s="27" t="s">
        <v>51</v>
      </c>
      <c r="B41" s="65">
        <f>[2]PROLCV!BI49</f>
        <v>8036106</v>
      </c>
      <c r="C41" s="65">
        <f>[2]PROLCV!BM49</f>
        <v>6656572</v>
      </c>
      <c r="D41" s="66">
        <f>[2]PROLCV!BQ49</f>
        <v>7307551</v>
      </c>
      <c r="E41" s="66">
        <f>[2]PROLCV!BU49</f>
        <v>8029624</v>
      </c>
      <c r="F41" s="66">
        <f>[2]PROLCV!BY49</f>
        <v>8537246</v>
      </c>
      <c r="G41" s="32">
        <f t="shared" si="2"/>
        <v>6.2E-2</v>
      </c>
      <c r="H41" s="32">
        <f t="shared" si="2"/>
        <v>0.28299999999999997</v>
      </c>
      <c r="I41" s="32">
        <f t="shared" si="2"/>
        <v>0.16800000000000001</v>
      </c>
      <c r="J41" s="32">
        <f t="shared" si="2"/>
        <v>6.3E-2</v>
      </c>
    </row>
    <row r="42" spans="1:12" s="26" customFormat="1" ht="30" customHeight="1" x14ac:dyDescent="0.25">
      <c r="A42" s="19" t="s">
        <v>52</v>
      </c>
      <c r="B42" s="44">
        <f>SUM(B43:B45)</f>
        <v>561774</v>
      </c>
      <c r="C42" s="44">
        <f>SUM(C43:C45)</f>
        <v>461725</v>
      </c>
      <c r="D42" s="67">
        <f>SUM(D43:D45)</f>
        <v>613358</v>
      </c>
      <c r="E42" s="67">
        <f>SUM(E43:E45)</f>
        <v>630555</v>
      </c>
      <c r="F42" s="67">
        <f>SUM(F43:F45)</f>
        <v>728035</v>
      </c>
      <c r="G42" s="22">
        <f t="shared" si="2"/>
        <v>0.29599999999999999</v>
      </c>
      <c r="H42" s="22">
        <f t="shared" si="2"/>
        <v>0.57699999999999996</v>
      </c>
      <c r="I42" s="22">
        <f t="shared" si="2"/>
        <v>0.187</v>
      </c>
      <c r="J42" s="22">
        <f t="shared" si="2"/>
        <v>0.155</v>
      </c>
    </row>
    <row r="43" spans="1:12" s="14" customFormat="1" ht="24.6" customHeight="1" x14ac:dyDescent="0.25">
      <c r="A43" s="27" t="s">
        <v>53</v>
      </c>
      <c r="B43" s="28">
        <f>[2]PROLCV!BI52</f>
        <v>206423</v>
      </c>
      <c r="C43" s="28">
        <f>[2]PROLCV!BM52</f>
        <v>164186</v>
      </c>
      <c r="D43" s="3">
        <f>[2]PROLCV!BQ52</f>
        <v>250647</v>
      </c>
      <c r="E43" s="3">
        <f>[2]PROLCV!BU52</f>
        <v>279388</v>
      </c>
      <c r="F43" s="3">
        <f>[2]PROLCV!BY52</f>
        <v>305942</v>
      </c>
      <c r="G43" s="68">
        <f t="shared" si="2"/>
        <v>0.48199999999999998</v>
      </c>
      <c r="H43" s="68">
        <f t="shared" si="2"/>
        <v>0.86299999999999999</v>
      </c>
      <c r="I43" s="68">
        <f t="shared" si="2"/>
        <v>0.221</v>
      </c>
      <c r="J43" s="68">
        <f t="shared" si="2"/>
        <v>9.5000000000000001E-2</v>
      </c>
    </row>
    <row r="44" spans="1:12" s="14" customFormat="1" ht="24.95" customHeight="1" x14ac:dyDescent="0.25">
      <c r="A44" s="27" t="s">
        <v>54</v>
      </c>
      <c r="B44" s="28">
        <f>[2]PROLCV!BI53</f>
        <v>355351</v>
      </c>
      <c r="C44" s="3">
        <f>[2]PROLCV!BM53</f>
        <v>297539</v>
      </c>
      <c r="D44" s="3">
        <f>[2]PROLCV!BQ53</f>
        <v>362711</v>
      </c>
      <c r="E44" s="3">
        <f>[2]PROLCV!BU53</f>
        <v>351167</v>
      </c>
      <c r="F44" s="3">
        <f>[2]PROLCV!BY53</f>
        <v>422093</v>
      </c>
      <c r="G44" s="31">
        <f t="shared" si="2"/>
        <v>0.188</v>
      </c>
      <c r="H44" s="31">
        <f t="shared" si="2"/>
        <v>0.41899999999999998</v>
      </c>
      <c r="I44" s="31">
        <f t="shared" si="2"/>
        <v>0.16400000000000001</v>
      </c>
      <c r="J44" s="31">
        <f t="shared" si="2"/>
        <v>0.20200000000000001</v>
      </c>
    </row>
    <row r="45" spans="1:12" s="14" customFormat="1" ht="24.6" customHeight="1" x14ac:dyDescent="0.25">
      <c r="A45" s="27" t="s">
        <v>55</v>
      </c>
      <c r="B45" s="40" t="str">
        <f>[2]PROLCV!BI55</f>
        <v>N/A</v>
      </c>
      <c r="C45" s="41" t="str">
        <f>[2]PROLCV!BM55</f>
        <v>N/A</v>
      </c>
      <c r="D45" s="41" t="str">
        <f>[2]PROLCV!BQ55</f>
        <v>N/A</v>
      </c>
      <c r="E45" s="41" t="str">
        <f>[2]PROLCV!BU55</f>
        <v>N/A</v>
      </c>
      <c r="F45" s="41" t="str">
        <f>[2]PROLCV!BY55</f>
        <v>N/A</v>
      </c>
      <c r="G45" s="29" t="s">
        <v>19</v>
      </c>
      <c r="H45" s="29" t="s">
        <v>19</v>
      </c>
      <c r="I45" s="29" t="s">
        <v>19</v>
      </c>
      <c r="J45" s="29" t="s">
        <v>19</v>
      </c>
    </row>
    <row r="46" spans="1:12" s="18" customFormat="1" ht="39.950000000000003" customHeight="1" x14ac:dyDescent="0.25">
      <c r="A46" s="69" t="s">
        <v>56</v>
      </c>
      <c r="B46" s="70">
        <f>SUM(B47:B60)</f>
        <v>5255384</v>
      </c>
      <c r="C46" s="71">
        <f t="shared" ref="C46:F46" si="11">SUM(C47:C60)</f>
        <v>4668333.4000000004</v>
      </c>
      <c r="D46" s="71">
        <f t="shared" si="11"/>
        <v>5108390.3772</v>
      </c>
      <c r="E46" s="71">
        <f t="shared" si="11"/>
        <v>5238221.5108080003</v>
      </c>
      <c r="F46" s="71">
        <f t="shared" si="11"/>
        <v>5611657.3686703071</v>
      </c>
      <c r="G46" s="60">
        <f t="shared" si="2"/>
        <v>6.8000000000000005E-2</v>
      </c>
      <c r="H46" s="60">
        <f t="shared" si="2"/>
        <v>0.20200000000000001</v>
      </c>
      <c r="I46" s="60">
        <f t="shared" si="2"/>
        <v>9.9000000000000005E-2</v>
      </c>
      <c r="J46" s="60">
        <f t="shared" si="2"/>
        <v>7.0999999999999994E-2</v>
      </c>
    </row>
    <row r="47" spans="1:12" s="14" customFormat="1" ht="24.95" customHeight="1" x14ac:dyDescent="0.25">
      <c r="A47" s="27" t="s">
        <v>57</v>
      </c>
      <c r="B47" s="28">
        <f>[2]PROLCV!BI62</f>
        <v>0</v>
      </c>
      <c r="C47" s="3">
        <f>[2]PROLCV!BM62</f>
        <v>0</v>
      </c>
      <c r="D47" s="3">
        <f>[2]PROLCV!BQ62</f>
        <v>0</v>
      </c>
      <c r="E47" s="3">
        <f>[2]PROLCV!BU62</f>
        <v>0</v>
      </c>
      <c r="F47" s="3">
        <f>[2]PROLCV!BY62</f>
        <v>0</v>
      </c>
      <c r="G47" s="29" t="s">
        <v>19</v>
      </c>
      <c r="H47" s="29" t="s">
        <v>19</v>
      </c>
      <c r="I47" s="29" t="s">
        <v>19</v>
      </c>
      <c r="J47" s="29" t="s">
        <v>19</v>
      </c>
    </row>
    <row r="48" spans="1:12" s="14" customFormat="1" ht="24.95" customHeight="1" x14ac:dyDescent="0.25">
      <c r="A48" s="27" t="s">
        <v>58</v>
      </c>
      <c r="B48" s="28">
        <f>[2]PROLCV!BI64</f>
        <v>2002284</v>
      </c>
      <c r="C48" s="3">
        <f>[2]PROLCV!BM64</f>
        <v>2151347</v>
      </c>
      <c r="D48" s="3">
        <f>[2]PROLCV!BQ64</f>
        <v>2174102</v>
      </c>
      <c r="E48" s="3">
        <f>[2]PROLCV!BU64</f>
        <v>1846256</v>
      </c>
      <c r="F48" s="3">
        <f>[2]PROLCV!BY64</f>
        <v>2298161</v>
      </c>
      <c r="G48" s="31">
        <f t="shared" si="2"/>
        <v>0.14799999999999999</v>
      </c>
      <c r="H48" s="31">
        <f t="shared" si="2"/>
        <v>6.8000000000000005E-2</v>
      </c>
      <c r="I48" s="31">
        <f t="shared" si="2"/>
        <v>5.7000000000000002E-2</v>
      </c>
      <c r="J48" s="31">
        <f t="shared" si="2"/>
        <v>0.245</v>
      </c>
    </row>
    <row r="49" spans="1:10" s="14" customFormat="1" ht="24.95" customHeight="1" x14ac:dyDescent="0.25">
      <c r="A49" s="27" t="s">
        <v>59</v>
      </c>
      <c r="B49" s="28">
        <f>[2]PROLCV!BI65</f>
        <v>542860</v>
      </c>
      <c r="C49" s="3">
        <f>[2]PROLCV!BM65</f>
        <v>385691</v>
      </c>
      <c r="D49" s="3">
        <f>[2]PROLCV!BQ65</f>
        <v>486911</v>
      </c>
      <c r="E49" s="3">
        <f>[2]PROLCV!BU65</f>
        <v>617398</v>
      </c>
      <c r="F49" s="3">
        <f>[2]PROLCV!BY65</f>
        <v>600844</v>
      </c>
      <c r="G49" s="31">
        <f t="shared" si="2"/>
        <v>0.107</v>
      </c>
      <c r="H49" s="31">
        <f t="shared" si="2"/>
        <v>0.55800000000000005</v>
      </c>
      <c r="I49" s="31">
        <f t="shared" si="2"/>
        <v>0.23400000000000001</v>
      </c>
      <c r="J49" s="31">
        <f t="shared" si="2"/>
        <v>-2.7E-2</v>
      </c>
    </row>
    <row r="50" spans="1:10" s="14" customFormat="1" ht="24.95" customHeight="1" x14ac:dyDescent="0.25">
      <c r="A50" s="27" t="s">
        <v>60</v>
      </c>
      <c r="B50" s="72">
        <f>[2]PROLCV!BI66</f>
        <v>146150</v>
      </c>
      <c r="C50" s="73">
        <f>[2]PROLCV!BM66</f>
        <v>95295</v>
      </c>
      <c r="D50" s="73">
        <f>[2]PROLCV!BQ66</f>
        <v>157890</v>
      </c>
      <c r="E50" s="73">
        <f>[2]PROLCV!BU66</f>
        <v>160171</v>
      </c>
      <c r="F50" s="73">
        <f>[2]PROLCV!BY66</f>
        <v>132601</v>
      </c>
      <c r="G50" s="31">
        <f t="shared" si="2"/>
        <v>-9.2999999999999999E-2</v>
      </c>
      <c r="H50" s="31">
        <f t="shared" si="2"/>
        <v>0.39100000000000001</v>
      </c>
      <c r="I50" s="31">
        <f t="shared" si="2"/>
        <v>-0.16</v>
      </c>
      <c r="J50" s="31">
        <f t="shared" si="2"/>
        <v>-0.17199999999999999</v>
      </c>
    </row>
    <row r="51" spans="1:10" s="14" customFormat="1" ht="24.95" customHeight="1" x14ac:dyDescent="0.25">
      <c r="A51" s="27" t="s">
        <v>61</v>
      </c>
      <c r="B51" s="74">
        <f>[2]PROLCV!BI67</f>
        <v>40800</v>
      </c>
      <c r="C51" s="52">
        <f>[2]PROLCV!BM67</f>
        <v>43778.400000000001</v>
      </c>
      <c r="D51" s="52">
        <f>[2]PROLCV!BQ67</f>
        <v>44785.303199999995</v>
      </c>
      <c r="E51" s="52">
        <f>[2]PROLCV!BU67</f>
        <v>53294.510807999992</v>
      </c>
      <c r="F51" s="52">
        <f>[2]PROLCV!BY67</f>
        <v>83139.436860479997</v>
      </c>
      <c r="G51" s="31">
        <f t="shared" si="2"/>
        <v>1.038</v>
      </c>
      <c r="H51" s="31">
        <f t="shared" si="2"/>
        <v>0.89900000000000002</v>
      </c>
      <c r="I51" s="31">
        <f t="shared" si="2"/>
        <v>0.85599999999999998</v>
      </c>
      <c r="J51" s="31">
        <f t="shared" si="2"/>
        <v>0.56000000000000005</v>
      </c>
    </row>
    <row r="52" spans="1:10" s="14" customFormat="1" ht="24.95" customHeight="1" x14ac:dyDescent="0.25">
      <c r="A52" s="27" t="s">
        <v>62</v>
      </c>
      <c r="B52" s="28">
        <f>[2]PROLCV!BI68</f>
        <v>839582</v>
      </c>
      <c r="C52" s="3">
        <f>[2]PROLCV!BM68</f>
        <v>697423</v>
      </c>
      <c r="D52" s="3">
        <f>[2]PROLCV!BQ68</f>
        <v>708524</v>
      </c>
      <c r="E52" s="28">
        <f>[2]PROLCV!BU68</f>
        <v>752774</v>
      </c>
      <c r="F52" s="28">
        <f>[2]PROLCV!BY68</f>
        <v>733982</v>
      </c>
      <c r="G52" s="31">
        <f t="shared" si="2"/>
        <v>-0.126</v>
      </c>
      <c r="H52" s="31">
        <f t="shared" si="2"/>
        <v>5.1999999999999998E-2</v>
      </c>
      <c r="I52" s="31">
        <f t="shared" si="2"/>
        <v>3.5999999999999997E-2</v>
      </c>
      <c r="J52" s="31">
        <f t="shared" si="2"/>
        <v>-2.5000000000000001E-2</v>
      </c>
    </row>
    <row r="53" spans="1:10" s="14" customFormat="1" ht="24.6" customHeight="1" x14ac:dyDescent="0.25">
      <c r="A53" s="27" t="s">
        <v>63</v>
      </c>
      <c r="B53" s="28">
        <f>[2]PROLCV!BI69</f>
        <v>37517</v>
      </c>
      <c r="C53" s="3">
        <f>[2]PROLCV!BM69</f>
        <v>27431</v>
      </c>
      <c r="D53" s="3">
        <f>[2]PROLCV!BQ69</f>
        <v>35220</v>
      </c>
      <c r="E53" s="28">
        <f>[2]PROLCV!BU69</f>
        <v>52085</v>
      </c>
      <c r="F53" s="28">
        <f>[2]PROLCV!BY69</f>
        <v>49709</v>
      </c>
      <c r="G53" s="31">
        <f t="shared" si="2"/>
        <v>0.32500000000000001</v>
      </c>
      <c r="H53" s="31">
        <f t="shared" si="2"/>
        <v>0.81200000000000006</v>
      </c>
      <c r="I53" s="31">
        <f t="shared" si="2"/>
        <v>0.41099999999999998</v>
      </c>
      <c r="J53" s="31">
        <f t="shared" si="2"/>
        <v>-4.5999999999999999E-2</v>
      </c>
    </row>
    <row r="54" spans="1:10" s="14" customFormat="1" ht="24.6" customHeight="1" x14ac:dyDescent="0.25">
      <c r="A54" s="27" t="s">
        <v>64</v>
      </c>
      <c r="B54" s="74">
        <f>[2]PROLCV!BI70</f>
        <v>2879</v>
      </c>
      <c r="C54" s="52">
        <f>[2]PROLCV!BM70</f>
        <v>2407</v>
      </c>
      <c r="D54" s="52">
        <f>[2]PROLCV!BQ70</f>
        <v>438.07400000000013</v>
      </c>
      <c r="E54" s="74">
        <f>[2]PROLCV!BU70</f>
        <v>695</v>
      </c>
      <c r="F54" s="74">
        <f>[2]PROLCV!BY70</f>
        <v>322.87401574803147</v>
      </c>
      <c r="G54" s="31">
        <f t="shared" si="2"/>
        <v>-0.88800000000000001</v>
      </c>
      <c r="H54" s="31">
        <f t="shared" si="2"/>
        <v>-0.86599999999999999</v>
      </c>
      <c r="I54" s="31">
        <f t="shared" si="2"/>
        <v>-0.26300000000000001</v>
      </c>
      <c r="J54" s="31">
        <f t="shared" si="2"/>
        <v>-0.53500000000000003</v>
      </c>
    </row>
    <row r="55" spans="1:10" s="14" customFormat="1" ht="24.95" customHeight="1" x14ac:dyDescent="0.25">
      <c r="A55" s="27" t="s">
        <v>65</v>
      </c>
      <c r="B55" s="28">
        <f>[2]PROLCV!BI71</f>
        <v>25373</v>
      </c>
      <c r="C55" s="3">
        <f>[2]PROLCV!BM71</f>
        <v>18629</v>
      </c>
      <c r="D55" s="3">
        <f>[2]PROLCV!BQ71</f>
        <v>39128</v>
      </c>
      <c r="E55" s="28">
        <f>[2]PROLCV!BU71</f>
        <v>39306</v>
      </c>
      <c r="F55" s="28">
        <f>[2]PROLCV!BY71</f>
        <v>15666</v>
      </c>
      <c r="G55" s="31">
        <f t="shared" si="2"/>
        <v>-0.38300000000000001</v>
      </c>
      <c r="H55" s="31">
        <f t="shared" si="2"/>
        <v>-0.159</v>
      </c>
      <c r="I55" s="31">
        <f t="shared" si="2"/>
        <v>-0.6</v>
      </c>
      <c r="J55" s="31">
        <f t="shared" si="2"/>
        <v>-0.60099999999999998</v>
      </c>
    </row>
    <row r="56" spans="1:10" s="14" customFormat="1" ht="24.95" customHeight="1" x14ac:dyDescent="0.25">
      <c r="A56" s="75" t="s">
        <v>66</v>
      </c>
      <c r="B56" s="74">
        <f>[2]PROLCV!BI72</f>
        <v>37856</v>
      </c>
      <c r="C56" s="74">
        <f>[2]PROLCV!BM72</f>
        <v>30156</v>
      </c>
      <c r="D56" s="52">
        <f>[2]PROLCV!BQ72</f>
        <v>39596</v>
      </c>
      <c r="E56" s="74">
        <f>[2]PROLCV!BU72</f>
        <v>50560</v>
      </c>
      <c r="F56" s="74">
        <f>[2]PROLCV!BY72</f>
        <v>60497.880138360277</v>
      </c>
      <c r="G56" s="31">
        <f t="shared" si="2"/>
        <v>0.59799999999999998</v>
      </c>
      <c r="H56" s="31">
        <f t="shared" si="2"/>
        <v>1.006</v>
      </c>
      <c r="I56" s="31">
        <f t="shared" si="2"/>
        <v>0.52800000000000002</v>
      </c>
      <c r="J56" s="31">
        <f t="shared" si="2"/>
        <v>0.19700000000000001</v>
      </c>
    </row>
    <row r="57" spans="1:10" s="14" customFormat="1" ht="24.95" customHeight="1" x14ac:dyDescent="0.25">
      <c r="A57" s="27" t="s">
        <v>67</v>
      </c>
      <c r="B57" s="28">
        <f>[2]PROLCV!BI73</f>
        <v>258534</v>
      </c>
      <c r="C57" s="28">
        <f>[2]PROLCV!BM73</f>
        <v>229040</v>
      </c>
      <c r="D57" s="3">
        <f>[2]PROLCV!BQ73</f>
        <v>227673</v>
      </c>
      <c r="E57" s="72">
        <f>[2]PROLCV!BU73</f>
        <v>245547</v>
      </c>
      <c r="F57" s="72">
        <f>[2]PROLCV!BY73</f>
        <v>264718</v>
      </c>
      <c r="G57" s="31">
        <f t="shared" si="2"/>
        <v>2.4E-2</v>
      </c>
      <c r="H57" s="31">
        <f t="shared" si="2"/>
        <v>0.156</v>
      </c>
      <c r="I57" s="31">
        <f t="shared" si="2"/>
        <v>0.16300000000000001</v>
      </c>
      <c r="J57" s="31">
        <f t="shared" si="2"/>
        <v>7.8E-2</v>
      </c>
    </row>
    <row r="58" spans="1:10" s="14" customFormat="1" ht="24.95" customHeight="1" x14ac:dyDescent="0.25">
      <c r="A58" s="27" t="s">
        <v>68</v>
      </c>
      <c r="B58" s="28">
        <f>[2]PROLCV!BI74</f>
        <v>55896</v>
      </c>
      <c r="C58" s="28">
        <f>[2]PROLCV!BM74</f>
        <v>57362</v>
      </c>
      <c r="D58" s="3">
        <f>[2]PROLCV!BQ74</f>
        <v>58791</v>
      </c>
      <c r="E58" s="28">
        <f>[2]PROLCV!BU74</f>
        <v>60758</v>
      </c>
      <c r="F58" s="28">
        <f>[2]PROLCV!BY74</f>
        <v>57830</v>
      </c>
      <c r="G58" s="31">
        <f t="shared" si="2"/>
        <v>3.5000000000000003E-2</v>
      </c>
      <c r="H58" s="31">
        <f t="shared" si="2"/>
        <v>8.0000000000000002E-3</v>
      </c>
      <c r="I58" s="31">
        <f t="shared" si="2"/>
        <v>-1.6E-2</v>
      </c>
      <c r="J58" s="31">
        <f t="shared" si="2"/>
        <v>-4.8000000000000001E-2</v>
      </c>
    </row>
    <row r="59" spans="1:10" s="14" customFormat="1" ht="24.95" customHeight="1" x14ac:dyDescent="0.25">
      <c r="A59" s="27" t="s">
        <v>69</v>
      </c>
      <c r="B59" s="28">
        <f>[2]PROLCV!BI75</f>
        <v>1218456</v>
      </c>
      <c r="C59" s="28">
        <f>[2]PROLCV!BM75</f>
        <v>889441</v>
      </c>
      <c r="D59" s="3">
        <f>[2]PROLCV!BQ75</f>
        <v>1091015</v>
      </c>
      <c r="E59" s="28">
        <f>[2]PROLCV!BU75</f>
        <v>1289458</v>
      </c>
      <c r="F59" s="28">
        <f>[2]PROLCV!BY75</f>
        <v>1260806.0401186079</v>
      </c>
      <c r="G59" s="31">
        <f t="shared" si="2"/>
        <v>3.5000000000000003E-2</v>
      </c>
      <c r="H59" s="31">
        <f t="shared" si="2"/>
        <v>0.41799999999999998</v>
      </c>
      <c r="I59" s="31">
        <f t="shared" si="2"/>
        <v>0.156</v>
      </c>
      <c r="J59" s="31">
        <f t="shared" si="2"/>
        <v>-2.1999999999999999E-2</v>
      </c>
    </row>
    <row r="60" spans="1:10" s="14" customFormat="1" ht="24.95" customHeight="1" x14ac:dyDescent="0.25">
      <c r="A60" s="27" t="s">
        <v>70</v>
      </c>
      <c r="B60" s="40">
        <f>[2]PROLCV!BI76</f>
        <v>47197</v>
      </c>
      <c r="C60" s="40">
        <f>[2]PROLCV!BM76</f>
        <v>40333</v>
      </c>
      <c r="D60" s="41">
        <f>[2]PROLCV!BQ76</f>
        <v>44317</v>
      </c>
      <c r="E60" s="40">
        <f>[2]PROLCV!BU76</f>
        <v>69919</v>
      </c>
      <c r="F60" s="40">
        <f>[2]PROLCV!BY76</f>
        <v>53380.137537111143</v>
      </c>
      <c r="G60" s="31">
        <f t="shared" si="2"/>
        <v>0.13100000000000001</v>
      </c>
      <c r="H60" s="31">
        <f t="shared" si="2"/>
        <v>0.32300000000000001</v>
      </c>
      <c r="I60" s="31">
        <f t="shared" si="2"/>
        <v>0.20499999999999999</v>
      </c>
      <c r="J60" s="31">
        <f t="shared" si="2"/>
        <v>-0.23699999999999999</v>
      </c>
    </row>
    <row r="61" spans="1:10" s="18" customFormat="1" ht="33.75" customHeight="1" x14ac:dyDescent="0.25">
      <c r="A61" s="69" t="s">
        <v>71</v>
      </c>
      <c r="B61" s="16">
        <f>SUM(B62:B65)-B62</f>
        <v>289092</v>
      </c>
      <c r="C61" s="16">
        <f>SUM(C62:C65)-C62</f>
        <v>214218</v>
      </c>
      <c r="D61" s="16">
        <f>SUM(D62:D65)-D62</f>
        <v>296834</v>
      </c>
      <c r="E61" s="16">
        <f>SUM(E62:E65)-E62</f>
        <v>275594</v>
      </c>
      <c r="F61" s="16">
        <f t="shared" ref="F61" si="12">SUM(F62:F65)-F62</f>
        <v>326526</v>
      </c>
      <c r="G61" s="60">
        <f t="shared" si="2"/>
        <v>0.129</v>
      </c>
      <c r="H61" s="60">
        <f t="shared" si="2"/>
        <v>0.52400000000000002</v>
      </c>
      <c r="I61" s="60">
        <f t="shared" si="2"/>
        <v>0.1</v>
      </c>
      <c r="J61" s="60">
        <f t="shared" si="2"/>
        <v>0.185</v>
      </c>
    </row>
    <row r="62" spans="1:10" s="77" customFormat="1" ht="20.100000000000001" customHeight="1" x14ac:dyDescent="0.25">
      <c r="A62" s="76" t="s">
        <v>72</v>
      </c>
      <c r="B62" s="74" t="str">
        <f>[2]PROLCV!BI80</f>
        <v>N/A</v>
      </c>
      <c r="C62" s="74" t="str">
        <f>[2]PROLCV!BM80</f>
        <v>N/A</v>
      </c>
      <c r="D62" s="52">
        <f>[2]PROLCV!BQ80</f>
        <v>0</v>
      </c>
      <c r="E62" s="74">
        <f>[2]PROLCV!BU80</f>
        <v>743</v>
      </c>
      <c r="F62" s="74">
        <f>[2]PROLCV!BY80</f>
        <v>196</v>
      </c>
      <c r="G62" s="29" t="s">
        <v>19</v>
      </c>
      <c r="H62" s="29" t="s">
        <v>19</v>
      </c>
      <c r="I62" s="29" t="s">
        <v>19</v>
      </c>
      <c r="J62" s="29" t="s">
        <v>19</v>
      </c>
    </row>
    <row r="63" spans="1:10" s="77" customFormat="1" ht="20.100000000000001" customHeight="1" x14ac:dyDescent="0.25">
      <c r="A63" s="76" t="s">
        <v>73</v>
      </c>
      <c r="B63" s="74" t="str">
        <f>[2]PROLCV!BI82</f>
        <v>N/A</v>
      </c>
      <c r="C63" s="74" t="str">
        <f>[2]PROLCV!BM82</f>
        <v>N/A</v>
      </c>
      <c r="D63" s="52" t="str">
        <f>[2]PROLCV!BQ82</f>
        <v>N/A</v>
      </c>
      <c r="E63" s="74" t="str">
        <f>[2]PROLCV!BU82</f>
        <v>N/A</v>
      </c>
      <c r="F63" s="74" t="str">
        <f>[2]PROLCV!BY82</f>
        <v>N/A</v>
      </c>
      <c r="G63" s="29" t="s">
        <v>19</v>
      </c>
      <c r="H63" s="29" t="s">
        <v>19</v>
      </c>
      <c r="I63" s="29" t="s">
        <v>19</v>
      </c>
      <c r="J63" s="29" t="s">
        <v>19</v>
      </c>
    </row>
    <row r="64" spans="1:10" s="14" customFormat="1" ht="18.95" customHeight="1" x14ac:dyDescent="0.25">
      <c r="A64" s="27" t="s">
        <v>74</v>
      </c>
      <c r="B64" s="72">
        <f>[2]PROLCV!BI85</f>
        <v>34675</v>
      </c>
      <c r="C64" s="72">
        <f>[2]PROLCV!BM85</f>
        <v>28527</v>
      </c>
      <c r="D64" s="73">
        <f>[2]PROLCV!BQ85</f>
        <v>64668</v>
      </c>
      <c r="E64" s="72">
        <f>[2]PROLCV!BU85</f>
        <v>60122</v>
      </c>
      <c r="F64" s="72">
        <f>[2]PROLCV!BY85</f>
        <v>63875</v>
      </c>
      <c r="G64" s="31">
        <f t="shared" si="2"/>
        <v>0.84199999999999997</v>
      </c>
      <c r="H64" s="31">
        <f t="shared" si="2"/>
        <v>1.2390000000000001</v>
      </c>
      <c r="I64" s="31">
        <f t="shared" si="2"/>
        <v>-1.2E-2</v>
      </c>
      <c r="J64" s="31">
        <f t="shared" si="2"/>
        <v>6.2E-2</v>
      </c>
    </row>
    <row r="65" spans="1:10" s="14" customFormat="1" ht="24.6" customHeight="1" thickBot="1" x14ac:dyDescent="0.3">
      <c r="A65" s="27" t="s">
        <v>75</v>
      </c>
      <c r="B65" s="78">
        <f>[2]PROLCV!BI87</f>
        <v>254417</v>
      </c>
      <c r="C65" s="78">
        <f>[2]PROLCV!BM87</f>
        <v>185691</v>
      </c>
      <c r="D65" s="79">
        <f>[2]PROLCV!BQ87</f>
        <v>232166</v>
      </c>
      <c r="E65" s="80">
        <f>[2]PROLCV!BU87</f>
        <v>215472</v>
      </c>
      <c r="F65" s="80">
        <f>[2]PROLCV!BY87</f>
        <v>262651</v>
      </c>
      <c r="G65" s="31">
        <f t="shared" si="2"/>
        <v>3.2000000000000001E-2</v>
      </c>
      <c r="H65" s="31">
        <f t="shared" si="2"/>
        <v>0.41399999999999998</v>
      </c>
      <c r="I65" s="31">
        <f t="shared" si="2"/>
        <v>0.13100000000000001</v>
      </c>
      <c r="J65" s="31">
        <f t="shared" si="2"/>
        <v>0.219</v>
      </c>
    </row>
    <row r="66" spans="1:10" s="84" customFormat="1" ht="45" customHeight="1" thickTop="1" thickBot="1" x14ac:dyDescent="0.3">
      <c r="A66" s="81" t="s">
        <v>76</v>
      </c>
      <c r="B66" s="82">
        <f>B6+B37+B46+B61</f>
        <v>20229083</v>
      </c>
      <c r="C66" s="82">
        <f>C6+C37+C46+C61</f>
        <v>16990857.399999999</v>
      </c>
      <c r="D66" s="82">
        <f>D6+D37+D46+D61</f>
        <v>18430095.3772</v>
      </c>
      <c r="E66" s="82">
        <f>E6+E37+E46+E61</f>
        <v>19706347.510807998</v>
      </c>
      <c r="F66" s="82">
        <f t="shared" ref="F66" si="13">F6+F37+F46+F61</f>
        <v>21441715.368670307</v>
      </c>
      <c r="G66" s="83">
        <f t="shared" si="2"/>
        <v>0.06</v>
      </c>
      <c r="H66" s="83">
        <f t="shared" si="2"/>
        <v>0.26200000000000001</v>
      </c>
      <c r="I66" s="83">
        <f t="shared" si="2"/>
        <v>0.16300000000000001</v>
      </c>
      <c r="J66" s="83">
        <f t="shared" si="2"/>
        <v>8.7999999999999995E-2</v>
      </c>
    </row>
    <row r="67" spans="1:10" ht="76.900000000000006" customHeight="1" thickTop="1" x14ac:dyDescent="0.4">
      <c r="A67" s="85" t="s">
        <v>1</v>
      </c>
      <c r="B67" s="86"/>
      <c r="C67" s="86"/>
      <c r="D67" s="86"/>
      <c r="E67" s="86"/>
      <c r="F67" s="86"/>
      <c r="G67" s="86"/>
      <c r="H67" s="86"/>
      <c r="I67" s="86" t="s">
        <v>1</v>
      </c>
    </row>
    <row r="68" spans="1:10" ht="27.75" customHeight="1" x14ac:dyDescent="0.4">
      <c r="A68" s="87" t="s">
        <v>77</v>
      </c>
      <c r="B68" s="86"/>
      <c r="C68" s="86"/>
      <c r="D68" s="86"/>
      <c r="E68" s="86"/>
      <c r="F68" s="86"/>
      <c r="G68" s="86"/>
      <c r="H68" s="86"/>
      <c r="I68" s="86"/>
    </row>
    <row r="69" spans="1:10" s="90" customFormat="1" ht="23.25" x14ac:dyDescent="0.35">
      <c r="A69" s="88" t="s">
        <v>78</v>
      </c>
      <c r="B69" s="89"/>
      <c r="C69" s="89"/>
      <c r="D69" s="89"/>
      <c r="E69" s="89"/>
      <c r="F69" s="89"/>
    </row>
    <row r="70" spans="1:10" s="93" customFormat="1" ht="24.75" x14ac:dyDescent="0.25">
      <c r="A70"/>
      <c r="B70" s="91"/>
      <c r="C70" s="91"/>
      <c r="D70" s="91"/>
      <c r="E70" s="91"/>
      <c r="F70" s="91"/>
      <c r="G70" s="92"/>
      <c r="H70" s="92"/>
      <c r="I70" s="92"/>
    </row>
    <row r="72" spans="1:10" s="93" customFormat="1" ht="20.25" x14ac:dyDescent="0.25">
      <c r="A72"/>
      <c r="B72" s="94"/>
      <c r="C72" s="94"/>
      <c r="D72" s="94"/>
      <c r="E72" s="94"/>
      <c r="F72" s="94"/>
      <c r="G72" s="92"/>
      <c r="H72" s="92"/>
      <c r="I72" s="92"/>
    </row>
    <row r="73" spans="1:10" s="93" customFormat="1" ht="20.25" x14ac:dyDescent="0.25">
      <c r="A73"/>
      <c r="B73" s="94"/>
      <c r="C73" s="94"/>
      <c r="D73" s="94"/>
      <c r="E73" s="94"/>
      <c r="F73" s="94"/>
      <c r="G73" s="92"/>
      <c r="H73" s="92"/>
      <c r="I73" s="92"/>
    </row>
    <row r="74" spans="1:10" s="93" customFormat="1" ht="30.75" x14ac:dyDescent="0.25">
      <c r="A74"/>
      <c r="B74" s="9"/>
      <c r="C74" s="9"/>
      <c r="D74" s="9"/>
      <c r="E74" s="9"/>
      <c r="F74" s="9"/>
      <c r="G74" s="92"/>
      <c r="H74" s="92"/>
      <c r="I74" s="92"/>
    </row>
  </sheetData>
  <mergeCells count="4">
    <mergeCell ref="G4:G5"/>
    <mergeCell ref="H4:H5"/>
    <mergeCell ref="I4:I5"/>
    <mergeCell ref="J4:J5"/>
  </mergeCells>
  <printOptions horizontalCentered="1" verticalCentered="1" gridLinesSet="0"/>
  <pageMargins left="0.19685039370078741" right="0.19685039370078741" top="0.39370078740157483" bottom="0.19685039370078741" header="0.15748031496062992" footer="0.19685039370078741"/>
  <pageSetup paperSize="9" scale="26" firstPageNumber="11" orientation="portrait" horizontalDpi="4294967292" verticalDpi="4294967292" r:id="rId1"/>
  <headerFooter alignWithMargins="0">
    <oddFooter>&amp;R&amp;18&amp;D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PROLCV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Jocelyne Nziendolo</dc:creator>
  <cp:lastModifiedBy>Jocelyne Nziendolo</cp:lastModifiedBy>
  <cp:lastPrinted>2024-03-14T16:29:42Z</cp:lastPrinted>
  <dcterms:created xsi:type="dcterms:W3CDTF">2024-03-14T15:52:02Z</dcterms:created>
  <dcterms:modified xsi:type="dcterms:W3CDTF">2024-03-14T16:29:54Z</dcterms:modified>
</cp:coreProperties>
</file>