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new site public\Stats23\Final\"/>
    </mc:Choice>
  </mc:AlternateContent>
  <xr:revisionPtr revIDLastSave="0" documentId="13_ncr:1_{0CDA0C4D-4C97-4BB2-9382-8D7168936502}" xr6:coauthVersionLast="47" xr6:coauthVersionMax="47" xr10:uidLastSave="{00000000-0000-0000-0000-000000000000}"/>
  <bookViews>
    <workbookView xWindow="-120" yWindow="-120" windowWidth="29040" windowHeight="15840" xr2:uid="{0900E593-2C5F-44C0-881C-E6E08ED7D96A}"/>
  </bookViews>
  <sheets>
    <sheet name="PROCARS" sheetId="1" r:id="rId1"/>
  </sheets>
  <externalReferences>
    <externalReference r:id="rId2"/>
  </externalReferences>
  <definedNames>
    <definedName name="_MailOriginal" localSheetId="0">PROCARS!#REF!</definedName>
    <definedName name="_Regression_Int" localSheetId="0" hidden="1">1</definedName>
    <definedName name="compa">PROCARS!#REF!</definedName>
    <definedName name="Comparaison">PROCARS!$A:$A</definedName>
    <definedName name="Impres_titres_MI">PROCARS!$A:$A</definedName>
    <definedName name="P91_">PROCARS!#REF!</definedName>
    <definedName name="P92_">PROCARS!#REF!</definedName>
    <definedName name="Zone_impres_MI">PROCARS!#REF!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F65" i="1"/>
  <c r="G65" i="1" s="1"/>
  <c r="E65" i="1"/>
  <c r="D65" i="1"/>
  <c r="I65" i="1" s="1"/>
  <c r="C65" i="1"/>
  <c r="B65" i="1"/>
  <c r="I64" i="1"/>
  <c r="F64" i="1"/>
  <c r="H64" i="1" s="1"/>
  <c r="E64" i="1"/>
  <c r="E61" i="1" s="1"/>
  <c r="D64" i="1"/>
  <c r="C64" i="1"/>
  <c r="B64" i="1"/>
  <c r="F63" i="1"/>
  <c r="F61" i="1" s="1"/>
  <c r="E63" i="1"/>
  <c r="D63" i="1"/>
  <c r="C63" i="1"/>
  <c r="C61" i="1" s="1"/>
  <c r="B63" i="1"/>
  <c r="B61" i="1" s="1"/>
  <c r="G62" i="1"/>
  <c r="F62" i="1"/>
  <c r="J62" i="1" s="1"/>
  <c r="E62" i="1"/>
  <c r="D62" i="1"/>
  <c r="C62" i="1"/>
  <c r="H62" i="1" s="1"/>
  <c r="B62" i="1"/>
  <c r="D61" i="1"/>
  <c r="I60" i="1"/>
  <c r="F60" i="1"/>
  <c r="H60" i="1" s="1"/>
  <c r="E60" i="1"/>
  <c r="D60" i="1"/>
  <c r="C60" i="1"/>
  <c r="B60" i="1"/>
  <c r="F59" i="1"/>
  <c r="I59" i="1" s="1"/>
  <c r="E59" i="1"/>
  <c r="D59" i="1"/>
  <c r="C59" i="1"/>
  <c r="B59" i="1"/>
  <c r="G58" i="1"/>
  <c r="F58" i="1"/>
  <c r="J58" i="1" s="1"/>
  <c r="E58" i="1"/>
  <c r="D58" i="1"/>
  <c r="C58" i="1"/>
  <c r="H58" i="1" s="1"/>
  <c r="B58" i="1"/>
  <c r="H57" i="1"/>
  <c r="G57" i="1"/>
  <c r="F57" i="1"/>
  <c r="J57" i="1" s="1"/>
  <c r="E57" i="1"/>
  <c r="D57" i="1"/>
  <c r="I57" i="1" s="1"/>
  <c r="C57" i="1"/>
  <c r="B57" i="1"/>
  <c r="I56" i="1"/>
  <c r="F56" i="1"/>
  <c r="H56" i="1" s="1"/>
  <c r="E56" i="1"/>
  <c r="D56" i="1"/>
  <c r="C56" i="1"/>
  <c r="B56" i="1"/>
  <c r="F55" i="1"/>
  <c r="I55" i="1" s="1"/>
  <c r="E55" i="1"/>
  <c r="D55" i="1"/>
  <c r="C55" i="1"/>
  <c r="B55" i="1"/>
  <c r="G54" i="1"/>
  <c r="F54" i="1"/>
  <c r="J54" i="1" s="1"/>
  <c r="E54" i="1"/>
  <c r="D54" i="1"/>
  <c r="C54" i="1"/>
  <c r="H54" i="1" s="1"/>
  <c r="B54" i="1"/>
  <c r="H53" i="1"/>
  <c r="G53" i="1"/>
  <c r="F53" i="1"/>
  <c r="J53" i="1" s="1"/>
  <c r="E53" i="1"/>
  <c r="D53" i="1"/>
  <c r="I53" i="1" s="1"/>
  <c r="C53" i="1"/>
  <c r="B53" i="1"/>
  <c r="I52" i="1"/>
  <c r="F52" i="1"/>
  <c r="H52" i="1" s="1"/>
  <c r="E52" i="1"/>
  <c r="D52" i="1"/>
  <c r="C52" i="1"/>
  <c r="B52" i="1"/>
  <c r="F51" i="1"/>
  <c r="I51" i="1" s="1"/>
  <c r="E51" i="1"/>
  <c r="D51" i="1"/>
  <c r="C51" i="1"/>
  <c r="B51" i="1"/>
  <c r="G50" i="1"/>
  <c r="F50" i="1"/>
  <c r="J50" i="1" s="1"/>
  <c r="E50" i="1"/>
  <c r="D50" i="1"/>
  <c r="C50" i="1"/>
  <c r="H50" i="1" s="1"/>
  <c r="B50" i="1"/>
  <c r="H49" i="1"/>
  <c r="G49" i="1"/>
  <c r="F49" i="1"/>
  <c r="J49" i="1" s="1"/>
  <c r="E49" i="1"/>
  <c r="D49" i="1"/>
  <c r="I49" i="1" s="1"/>
  <c r="C49" i="1"/>
  <c r="B49" i="1"/>
  <c r="I48" i="1"/>
  <c r="F48" i="1"/>
  <c r="H48" i="1" s="1"/>
  <c r="E48" i="1"/>
  <c r="D48" i="1"/>
  <c r="C48" i="1"/>
  <c r="B48" i="1"/>
  <c r="F47" i="1"/>
  <c r="F46" i="1" s="1"/>
  <c r="E47" i="1"/>
  <c r="E46" i="1" s="1"/>
  <c r="D47" i="1"/>
  <c r="C47" i="1"/>
  <c r="B47" i="1"/>
  <c r="C46" i="1"/>
  <c r="B46" i="1"/>
  <c r="G45" i="1"/>
  <c r="F45" i="1"/>
  <c r="J45" i="1" s="1"/>
  <c r="E45" i="1"/>
  <c r="D45" i="1"/>
  <c r="I45" i="1" s="1"/>
  <c r="C45" i="1"/>
  <c r="B45" i="1"/>
  <c r="H44" i="1"/>
  <c r="F44" i="1"/>
  <c r="G44" i="1" s="1"/>
  <c r="E44" i="1"/>
  <c r="D44" i="1"/>
  <c r="C44" i="1"/>
  <c r="B44" i="1"/>
  <c r="I43" i="1"/>
  <c r="F43" i="1"/>
  <c r="H43" i="1" s="1"/>
  <c r="E43" i="1"/>
  <c r="E42" i="1" s="1"/>
  <c r="D43" i="1"/>
  <c r="C43" i="1"/>
  <c r="B43" i="1"/>
  <c r="J42" i="1"/>
  <c r="F42" i="1"/>
  <c r="B42" i="1"/>
  <c r="G41" i="1"/>
  <c r="F41" i="1"/>
  <c r="J41" i="1" s="1"/>
  <c r="E41" i="1"/>
  <c r="D41" i="1"/>
  <c r="I41" i="1" s="1"/>
  <c r="C41" i="1"/>
  <c r="B41" i="1"/>
  <c r="H40" i="1"/>
  <c r="F40" i="1"/>
  <c r="G40" i="1" s="1"/>
  <c r="E40" i="1"/>
  <c r="D40" i="1"/>
  <c r="C40" i="1"/>
  <c r="B40" i="1"/>
  <c r="I39" i="1"/>
  <c r="F39" i="1"/>
  <c r="H39" i="1" s="1"/>
  <c r="E39" i="1"/>
  <c r="E38" i="1" s="1"/>
  <c r="D39" i="1"/>
  <c r="C39" i="1"/>
  <c r="B39" i="1"/>
  <c r="F38" i="1"/>
  <c r="B38" i="1"/>
  <c r="B37" i="1" s="1"/>
  <c r="H36" i="1"/>
  <c r="F36" i="1"/>
  <c r="G36" i="1" s="1"/>
  <c r="E36" i="1"/>
  <c r="D36" i="1"/>
  <c r="I36" i="1" s="1"/>
  <c r="C36" i="1"/>
  <c r="B36" i="1"/>
  <c r="I35" i="1"/>
  <c r="F35" i="1"/>
  <c r="H35" i="1" s="1"/>
  <c r="E35" i="1"/>
  <c r="D35" i="1"/>
  <c r="C35" i="1"/>
  <c r="B35" i="1"/>
  <c r="F34" i="1"/>
  <c r="J34" i="1" s="1"/>
  <c r="E34" i="1"/>
  <c r="D34" i="1"/>
  <c r="C34" i="1"/>
  <c r="B34" i="1"/>
  <c r="G33" i="1"/>
  <c r="F33" i="1"/>
  <c r="J33" i="1" s="1"/>
  <c r="E33" i="1"/>
  <c r="D33" i="1"/>
  <c r="I33" i="1" s="1"/>
  <c r="C33" i="1"/>
  <c r="H33" i="1" s="1"/>
  <c r="B33" i="1"/>
  <c r="F32" i="1"/>
  <c r="E32" i="1"/>
  <c r="E29" i="1" s="1"/>
  <c r="D32" i="1"/>
  <c r="D29" i="1" s="1"/>
  <c r="C32" i="1"/>
  <c r="B32" i="1"/>
  <c r="I31" i="1"/>
  <c r="F31" i="1"/>
  <c r="H31" i="1" s="1"/>
  <c r="E31" i="1"/>
  <c r="D31" i="1"/>
  <c r="C31" i="1"/>
  <c r="B31" i="1"/>
  <c r="F30" i="1"/>
  <c r="E30" i="1"/>
  <c r="D30" i="1"/>
  <c r="C30" i="1"/>
  <c r="B30" i="1"/>
  <c r="C29" i="1"/>
  <c r="C27" i="1" s="1"/>
  <c r="H28" i="1"/>
  <c r="F28" i="1"/>
  <c r="G28" i="1" s="1"/>
  <c r="E28" i="1"/>
  <c r="D28" i="1"/>
  <c r="C28" i="1"/>
  <c r="B28" i="1"/>
  <c r="E27" i="1"/>
  <c r="F26" i="1"/>
  <c r="E26" i="1"/>
  <c r="D26" i="1"/>
  <c r="C26" i="1"/>
  <c r="B26" i="1"/>
  <c r="G25" i="1"/>
  <c r="F25" i="1"/>
  <c r="J25" i="1" s="1"/>
  <c r="E25" i="1"/>
  <c r="D25" i="1"/>
  <c r="I25" i="1" s="1"/>
  <c r="C25" i="1"/>
  <c r="H25" i="1" s="1"/>
  <c r="B25" i="1"/>
  <c r="H24" i="1"/>
  <c r="F24" i="1"/>
  <c r="G24" i="1" s="1"/>
  <c r="E24" i="1"/>
  <c r="D24" i="1"/>
  <c r="I24" i="1" s="1"/>
  <c r="C24" i="1"/>
  <c r="B24" i="1"/>
  <c r="I23" i="1"/>
  <c r="F23" i="1"/>
  <c r="H23" i="1" s="1"/>
  <c r="E23" i="1"/>
  <c r="E20" i="1" s="1"/>
  <c r="D23" i="1"/>
  <c r="C23" i="1"/>
  <c r="B23" i="1"/>
  <c r="F22" i="1"/>
  <c r="E22" i="1"/>
  <c r="D22" i="1"/>
  <c r="C22" i="1"/>
  <c r="B22" i="1"/>
  <c r="B20" i="1" s="1"/>
  <c r="G21" i="1"/>
  <c r="F21" i="1"/>
  <c r="J21" i="1" s="1"/>
  <c r="E21" i="1"/>
  <c r="D21" i="1"/>
  <c r="I21" i="1" s="1"/>
  <c r="C21" i="1"/>
  <c r="B21" i="1"/>
  <c r="I19" i="1"/>
  <c r="F19" i="1"/>
  <c r="H19" i="1" s="1"/>
  <c r="E19" i="1"/>
  <c r="D19" i="1"/>
  <c r="C19" i="1"/>
  <c r="B19" i="1"/>
  <c r="F18" i="1"/>
  <c r="E18" i="1"/>
  <c r="D18" i="1"/>
  <c r="C18" i="1"/>
  <c r="B18" i="1"/>
  <c r="G17" i="1"/>
  <c r="F17" i="1"/>
  <c r="J17" i="1" s="1"/>
  <c r="E17" i="1"/>
  <c r="D17" i="1"/>
  <c r="I17" i="1" s="1"/>
  <c r="C17" i="1"/>
  <c r="H17" i="1" s="1"/>
  <c r="B17" i="1"/>
  <c r="I16" i="1"/>
  <c r="H16" i="1"/>
  <c r="F16" i="1"/>
  <c r="G16" i="1" s="1"/>
  <c r="E16" i="1"/>
  <c r="D16" i="1"/>
  <c r="C16" i="1"/>
  <c r="B16" i="1"/>
  <c r="F15" i="1"/>
  <c r="E15" i="1"/>
  <c r="D15" i="1"/>
  <c r="C15" i="1"/>
  <c r="B15" i="1"/>
  <c r="J14" i="1"/>
  <c r="F14" i="1"/>
  <c r="E14" i="1"/>
  <c r="D14" i="1"/>
  <c r="C14" i="1"/>
  <c r="B14" i="1"/>
  <c r="G13" i="1"/>
  <c r="F13" i="1"/>
  <c r="J13" i="1" s="1"/>
  <c r="E13" i="1"/>
  <c r="D13" i="1"/>
  <c r="I13" i="1" s="1"/>
  <c r="C13" i="1"/>
  <c r="H13" i="1" s="1"/>
  <c r="B13" i="1"/>
  <c r="H12" i="1"/>
  <c r="F12" i="1"/>
  <c r="G12" i="1" s="1"/>
  <c r="E12" i="1"/>
  <c r="D12" i="1"/>
  <c r="I12" i="1" s="1"/>
  <c r="C12" i="1"/>
  <c r="B12" i="1"/>
  <c r="F11" i="1"/>
  <c r="E11" i="1"/>
  <c r="D11" i="1"/>
  <c r="C11" i="1"/>
  <c r="B11" i="1"/>
  <c r="J10" i="1"/>
  <c r="F10" i="1"/>
  <c r="E10" i="1"/>
  <c r="D10" i="1"/>
  <c r="C10" i="1"/>
  <c r="B10" i="1"/>
  <c r="G9" i="1"/>
  <c r="F9" i="1"/>
  <c r="J9" i="1" s="1"/>
  <c r="E9" i="1"/>
  <c r="D9" i="1"/>
  <c r="I9" i="1" s="1"/>
  <c r="C9" i="1"/>
  <c r="C8" i="1" s="1"/>
  <c r="B9" i="1"/>
  <c r="E8" i="1"/>
  <c r="E7" i="1" s="1"/>
  <c r="E6" i="1" s="1"/>
  <c r="F5" i="1"/>
  <c r="E5" i="1"/>
  <c r="D5" i="1"/>
  <c r="C5" i="1"/>
  <c r="B5" i="1"/>
  <c r="D27" i="1" l="1"/>
  <c r="I28" i="1"/>
  <c r="H9" i="1"/>
  <c r="C20" i="1"/>
  <c r="H21" i="1"/>
  <c r="H41" i="1"/>
  <c r="C38" i="1"/>
  <c r="C37" i="1" s="1"/>
  <c r="D42" i="1"/>
  <c r="I44" i="1"/>
  <c r="J46" i="1"/>
  <c r="I46" i="1"/>
  <c r="H46" i="1"/>
  <c r="G46" i="1"/>
  <c r="I10" i="1"/>
  <c r="H10" i="1"/>
  <c r="F8" i="1"/>
  <c r="I22" i="1"/>
  <c r="H22" i="1"/>
  <c r="F20" i="1"/>
  <c r="G22" i="1"/>
  <c r="I26" i="1"/>
  <c r="G26" i="1"/>
  <c r="H26" i="1"/>
  <c r="I30" i="1"/>
  <c r="G30" i="1"/>
  <c r="H30" i="1"/>
  <c r="B29" i="1"/>
  <c r="B27" i="1" s="1"/>
  <c r="F37" i="1"/>
  <c r="G38" i="1"/>
  <c r="H45" i="1"/>
  <c r="C42" i="1"/>
  <c r="C7" i="1"/>
  <c r="C6" i="1" s="1"/>
  <c r="D38" i="1"/>
  <c r="D37" i="1" s="1"/>
  <c r="I40" i="1"/>
  <c r="H11" i="1"/>
  <c r="G11" i="1"/>
  <c r="H15" i="1"/>
  <c r="G15" i="1"/>
  <c r="I34" i="1"/>
  <c r="H34" i="1"/>
  <c r="G34" i="1"/>
  <c r="B8" i="1"/>
  <c r="B7" i="1" s="1"/>
  <c r="I11" i="1"/>
  <c r="I14" i="1"/>
  <c r="H14" i="1"/>
  <c r="I15" i="1"/>
  <c r="I18" i="1"/>
  <c r="G18" i="1"/>
  <c r="H18" i="1"/>
  <c r="D20" i="1"/>
  <c r="F29" i="1"/>
  <c r="D8" i="1"/>
  <c r="D7" i="1" s="1"/>
  <c r="D6" i="1" s="1"/>
  <c r="G10" i="1"/>
  <c r="J11" i="1"/>
  <c r="G14" i="1"/>
  <c r="J15" i="1"/>
  <c r="J18" i="1"/>
  <c r="J22" i="1"/>
  <c r="J26" i="1"/>
  <c r="J30" i="1"/>
  <c r="J38" i="1"/>
  <c r="E37" i="1"/>
  <c r="E66" i="1" s="1"/>
  <c r="I42" i="1"/>
  <c r="H42" i="1"/>
  <c r="G42" i="1"/>
  <c r="G61" i="1"/>
  <c r="J61" i="1"/>
  <c r="I61" i="1"/>
  <c r="H61" i="1"/>
  <c r="J23" i="1"/>
  <c r="J31" i="1"/>
  <c r="J43" i="1"/>
  <c r="J55" i="1"/>
  <c r="J19" i="1"/>
  <c r="J51" i="1"/>
  <c r="J59" i="1"/>
  <c r="J12" i="1"/>
  <c r="J16" i="1"/>
  <c r="G19" i="1"/>
  <c r="G23" i="1"/>
  <c r="J24" i="1"/>
  <c r="J28" i="1"/>
  <c r="G31" i="1"/>
  <c r="G35" i="1"/>
  <c r="J36" i="1"/>
  <c r="G39" i="1"/>
  <c r="J40" i="1"/>
  <c r="G43" i="1"/>
  <c r="J44" i="1"/>
  <c r="D46" i="1"/>
  <c r="J48" i="1"/>
  <c r="G51" i="1"/>
  <c r="J52" i="1"/>
  <c r="G55" i="1"/>
  <c r="J56" i="1"/>
  <c r="G59" i="1"/>
  <c r="J60" i="1"/>
  <c r="J64" i="1"/>
  <c r="J35" i="1"/>
  <c r="J39" i="1"/>
  <c r="G48" i="1"/>
  <c r="I50" i="1"/>
  <c r="H51" i="1"/>
  <c r="G52" i="1"/>
  <c r="I54" i="1"/>
  <c r="H55" i="1"/>
  <c r="G56" i="1"/>
  <c r="I58" i="1"/>
  <c r="H59" i="1"/>
  <c r="G60" i="1"/>
  <c r="I62" i="1"/>
  <c r="G64" i="1"/>
  <c r="J65" i="1"/>
  <c r="G20" i="1" l="1"/>
  <c r="I20" i="1"/>
  <c r="J20" i="1"/>
  <c r="H20" i="1"/>
  <c r="J29" i="1"/>
  <c r="F27" i="1"/>
  <c r="I29" i="1"/>
  <c r="H29" i="1"/>
  <c r="G29" i="1"/>
  <c r="J37" i="1"/>
  <c r="H37" i="1"/>
  <c r="I37" i="1"/>
  <c r="G37" i="1"/>
  <c r="D66" i="1"/>
  <c r="C66" i="1"/>
  <c r="H38" i="1"/>
  <c r="B6" i="1"/>
  <c r="B66" i="1" s="1"/>
  <c r="I38" i="1"/>
  <c r="G8" i="1"/>
  <c r="J8" i="1"/>
  <c r="F7" i="1"/>
  <c r="I8" i="1"/>
  <c r="H8" i="1"/>
  <c r="H27" i="1" l="1"/>
  <c r="G27" i="1"/>
  <c r="J27" i="1"/>
  <c r="I27" i="1"/>
  <c r="H7" i="1"/>
  <c r="G7" i="1"/>
  <c r="F6" i="1"/>
  <c r="J7" i="1"/>
  <c r="I7" i="1"/>
  <c r="F66" i="1" l="1"/>
  <c r="I6" i="1"/>
  <c r="H6" i="1"/>
  <c r="G6" i="1"/>
  <c r="J6" i="1"/>
  <c r="J66" i="1" l="1"/>
  <c r="I66" i="1"/>
  <c r="H66" i="1"/>
  <c r="G66" i="1"/>
</calcChain>
</file>

<file path=xl/sharedStrings.xml><?xml version="1.0" encoding="utf-8"?>
<sst xmlns="http://schemas.openxmlformats.org/spreadsheetml/2006/main" count="100" uniqueCount="80">
  <si>
    <t>PROCARS</t>
  </si>
  <si>
    <t xml:space="preserve"> </t>
  </si>
  <si>
    <t>OICA correspondents survey</t>
  </si>
  <si>
    <t>WORLD MOTOR VEHICLE PRODUCTION BY COUNTRY/REGION AND TYPE</t>
  </si>
  <si>
    <t>UNITS</t>
  </si>
  <si>
    <t>YTD 2019</t>
  </si>
  <si>
    <t>YTD 2020</t>
  </si>
  <si>
    <t>YTD 2021</t>
  </si>
  <si>
    <t>YTD 2022</t>
  </si>
  <si>
    <t>YTD 2023</t>
  </si>
  <si>
    <t>VARIATION 2023/2019</t>
  </si>
  <si>
    <t>VARIATION 2023/2020</t>
  </si>
  <si>
    <t>VARIATION 2023/2021</t>
  </si>
  <si>
    <t>VARIATION 2023/2022</t>
  </si>
  <si>
    <t>CARS</t>
  </si>
  <si>
    <t>EUROPE</t>
  </si>
  <si>
    <t>EUROPEAN UNION 27 countries + UK</t>
  </si>
  <si>
    <t>EUROPEAN UNION 15 countries + UK</t>
  </si>
  <si>
    <t>AUSTRIA</t>
  </si>
  <si>
    <t>BELGIUM</t>
  </si>
  <si>
    <t>FINLAND</t>
  </si>
  <si>
    <t>FRANCE</t>
  </si>
  <si>
    <t>GERMANY</t>
  </si>
  <si>
    <t>ITALY</t>
  </si>
  <si>
    <t>NETHERLANDS,  FIGURES ONCE A YEAR ONLY</t>
  </si>
  <si>
    <t>PORTUGAL</t>
  </si>
  <si>
    <t>SPAIN</t>
  </si>
  <si>
    <t>SWEDEN, FIGURES ONCE A YEAR ONLY</t>
  </si>
  <si>
    <t xml:space="preserve">UNITED KINGDOM  </t>
  </si>
  <si>
    <t>EUROPEAN UNION New Members</t>
  </si>
  <si>
    <t xml:space="preserve">CZECH REPUBLIC </t>
  </si>
  <si>
    <t>HUNGARY</t>
  </si>
  <si>
    <t>POLAND</t>
  </si>
  <si>
    <t>ROMANIA</t>
  </si>
  <si>
    <t>SLOVAKIA</t>
  </si>
  <si>
    <t>SLOVENIA</t>
  </si>
  <si>
    <t xml:space="preserve">OTHER EUROPE </t>
  </si>
  <si>
    <t>SERBIA</t>
  </si>
  <si>
    <r>
      <t>CIS</t>
    </r>
    <r>
      <rPr>
        <sz val="14"/>
        <rFont val="Arial"/>
        <family val="2"/>
      </rPr>
      <t xml:space="preserve"> (excluding Belarus only)</t>
    </r>
  </si>
  <si>
    <t>RUSSIA</t>
  </si>
  <si>
    <t>AZERBAIJAN</t>
  </si>
  <si>
    <t>BELARUS</t>
  </si>
  <si>
    <t>-</t>
  </si>
  <si>
    <t>KAZAKHSTAN</t>
  </si>
  <si>
    <t>UKRAINE</t>
  </si>
  <si>
    <t xml:space="preserve">UZBEKISTAN </t>
  </si>
  <si>
    <t>TURKEY</t>
  </si>
  <si>
    <t>AMERICA</t>
  </si>
  <si>
    <t>NAFTA</t>
  </si>
  <si>
    <t xml:space="preserve">CANADA  </t>
  </si>
  <si>
    <t>MEXICO</t>
  </si>
  <si>
    <t>USA</t>
  </si>
  <si>
    <t>SOUTH AMERICA</t>
  </si>
  <si>
    <t>ARGENTINA</t>
  </si>
  <si>
    <t>BRAZIL</t>
  </si>
  <si>
    <t>COLOMBIA</t>
  </si>
  <si>
    <t>ASIA-OCEANIA</t>
  </si>
  <si>
    <t>AUSTRALIA</t>
  </si>
  <si>
    <t>CHINA</t>
  </si>
  <si>
    <t>INDIA</t>
  </si>
  <si>
    <t>INDONESIA</t>
  </si>
  <si>
    <t>IRAN, yearly only</t>
  </si>
  <si>
    <t>JAPAN</t>
  </si>
  <si>
    <t>MALAYSIA</t>
  </si>
  <si>
    <t>MYANMAR, yearly only</t>
  </si>
  <si>
    <t xml:space="preserve">PAKISTAN </t>
  </si>
  <si>
    <t>PHILIPPINES, yearly only</t>
  </si>
  <si>
    <t>SOUTH KOREA</t>
  </si>
  <si>
    <t xml:space="preserve">TAIWAN </t>
  </si>
  <si>
    <t>THAILAND</t>
  </si>
  <si>
    <t>VIETNAM, yearly only</t>
  </si>
  <si>
    <r>
      <t xml:space="preserve">AFRICA </t>
    </r>
    <r>
      <rPr>
        <sz val="18"/>
        <color rgb="FFFF0000"/>
        <rFont val="Arial"/>
        <family val="2"/>
      </rPr>
      <t>(excluding Egypt)</t>
    </r>
  </si>
  <si>
    <t>ALGERIA</t>
  </si>
  <si>
    <t>EGYPT, yearly only</t>
  </si>
  <si>
    <t>MOROCCO</t>
  </si>
  <si>
    <t>SOUTH AFRICA</t>
  </si>
  <si>
    <t xml:space="preserve">TOTAL </t>
  </si>
  <si>
    <t>Estimate</t>
  </si>
  <si>
    <t>Audi, BMW, JLR, data not reported</t>
  </si>
  <si>
    <t>N/A : Non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</si>
</sst>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%"/>
  </numFmts>
  <fonts count="20" x14ac:knownFonts="1">
    <font>
      <sz val="12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b/>
      <sz val="18"/>
      <name val="Helv"/>
    </font>
    <font>
      <b/>
      <sz val="24"/>
      <name val="Helv"/>
    </font>
    <font>
      <b/>
      <sz val="14"/>
      <name val="Helv"/>
    </font>
    <font>
      <b/>
      <sz val="22"/>
      <name val="Helv"/>
    </font>
    <font>
      <b/>
      <sz val="20"/>
      <name val="Helv"/>
    </font>
    <font>
      <b/>
      <sz val="18"/>
      <color rgb="FFFF0000"/>
      <name val="Arial"/>
      <family val="2"/>
    </font>
    <font>
      <b/>
      <sz val="12"/>
      <name val="Helv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color rgb="FFFF0000"/>
      <name val="Arial"/>
      <family val="2"/>
    </font>
    <font>
      <sz val="16"/>
      <name val="Helv"/>
    </font>
    <font>
      <b/>
      <sz val="20"/>
      <name val="Arial"/>
      <family val="2"/>
    </font>
    <font>
      <sz val="18"/>
      <name val="Arial"/>
      <family val="2"/>
    </font>
    <font>
      <b/>
      <sz val="16"/>
      <color theme="1"/>
      <name val="Helv"/>
    </font>
    <font>
      <sz val="18"/>
      <name val="Helv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9"/>
        <bgColor indexed="9"/>
      </patternFill>
    </fill>
    <fill>
      <patternFill patternType="gray125">
        <fgColor indexed="9"/>
        <bgColor theme="0"/>
      </patternFill>
    </fill>
    <fill>
      <patternFill patternType="lightGray">
        <fgColor indexed="9"/>
        <bgColor indexed="9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2" fillId="0" borderId="0" xfId="0" applyFont="1" applyAlignment="1">
      <alignment horizontal="centerContinuous" vertical="center"/>
    </xf>
    <xf numFmtId="9" fontId="0" fillId="2" borderId="0" xfId="1" applyFont="1" applyFill="1" applyBorder="1" applyAlignment="1"/>
    <xf numFmtId="0" fontId="0" fillId="2" borderId="0" xfId="0" applyFill="1"/>
    <xf numFmtId="0" fontId="4" fillId="0" borderId="0" xfId="2" applyFont="1" applyAlignment="1">
      <alignment horizontal="centerContinuous" vertical="top"/>
    </xf>
    <xf numFmtId="164" fontId="0" fillId="0" borderId="0" xfId="0" applyNumberFormat="1"/>
    <xf numFmtId="1" fontId="5" fillId="0" borderId="0" xfId="2" applyNumberFormat="1" applyFont="1" applyAlignment="1">
      <alignment horizontal="centerContinuous" vertical="top"/>
    </xf>
    <xf numFmtId="0" fontId="6" fillId="0" borderId="0" xfId="0" applyFont="1" applyAlignment="1">
      <alignment horizontal="left"/>
    </xf>
    <xf numFmtId="0" fontId="2" fillId="2" borderId="0" xfId="2" applyFont="1" applyFill="1" applyAlignment="1">
      <alignment horizontal="centerContinuous" vertical="top"/>
    </xf>
    <xf numFmtId="0" fontId="7" fillId="0" borderId="0" xfId="0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" fontId="7" fillId="0" borderId="3" xfId="2" applyNumberFormat="1" applyFont="1" applyBorder="1" applyAlignment="1">
      <alignment horizontal="centerContinuous" vertical="center"/>
    </xf>
    <xf numFmtId="1" fontId="7" fillId="2" borderId="1" xfId="2" applyNumberFormat="1" applyFont="1" applyFill="1" applyBorder="1" applyAlignment="1">
      <alignment horizontal="center" vertical="center"/>
    </xf>
    <xf numFmtId="3" fontId="0" fillId="0" borderId="0" xfId="0" applyNumberFormat="1"/>
    <xf numFmtId="3" fontId="9" fillId="3" borderId="5" xfId="0" applyNumberFormat="1" applyFont="1" applyFill="1" applyBorder="1" applyAlignment="1">
      <alignment horizontal="left" vertical="center"/>
    </xf>
    <xf numFmtId="3" fontId="9" fillId="4" borderId="6" xfId="2" applyNumberFormat="1" applyFont="1" applyFill="1" applyBorder="1" applyAlignment="1">
      <alignment vertical="center"/>
    </xf>
    <xf numFmtId="9" fontId="9" fillId="3" borderId="7" xfId="2" applyNumberFormat="1" applyFont="1" applyFill="1" applyBorder="1" applyAlignment="1">
      <alignment vertical="center"/>
    </xf>
    <xf numFmtId="3" fontId="10" fillId="5" borderId="0" xfId="0" applyNumberFormat="1" applyFont="1" applyFill="1" applyAlignment="1">
      <alignment vertical="center"/>
    </xf>
    <xf numFmtId="3" fontId="11" fillId="6" borderId="8" xfId="0" applyNumberFormat="1" applyFont="1" applyFill="1" applyBorder="1" applyAlignment="1">
      <alignment horizontal="left" vertical="center"/>
    </xf>
    <xf numFmtId="3" fontId="11" fillId="4" borderId="6" xfId="2" applyNumberFormat="1" applyFont="1" applyFill="1" applyBorder="1" applyAlignment="1">
      <alignment vertical="center"/>
    </xf>
    <xf numFmtId="3" fontId="11" fillId="4" borderId="9" xfId="2" applyNumberFormat="1" applyFont="1" applyFill="1" applyBorder="1" applyAlignment="1">
      <alignment vertical="center"/>
    </xf>
    <xf numFmtId="9" fontId="11" fillId="3" borderId="9" xfId="2" applyNumberFormat="1" applyFont="1" applyFill="1" applyBorder="1" applyAlignment="1">
      <alignment vertical="center"/>
    </xf>
    <xf numFmtId="3" fontId="12" fillId="6" borderId="8" xfId="0" applyNumberFormat="1" applyFont="1" applyFill="1" applyBorder="1" applyAlignment="1">
      <alignment horizontal="left" vertical="center"/>
    </xf>
    <xf numFmtId="3" fontId="12" fillId="7" borderId="8" xfId="2" applyNumberFormat="1" applyFont="1" applyFill="1" applyBorder="1" applyAlignment="1">
      <alignment vertical="center"/>
    </xf>
    <xf numFmtId="3" fontId="12" fillId="7" borderId="10" xfId="2" applyNumberFormat="1" applyFont="1" applyFill="1" applyBorder="1" applyAlignment="1">
      <alignment vertical="center"/>
    </xf>
    <xf numFmtId="9" fontId="12" fillId="3" borderId="9" xfId="2" applyNumberFormat="1" applyFont="1" applyFill="1" applyBorder="1" applyAlignment="1">
      <alignment vertical="center"/>
    </xf>
    <xf numFmtId="165" fontId="12" fillId="3" borderId="9" xfId="2" applyNumberFormat="1" applyFont="1" applyFill="1" applyBorder="1" applyAlignment="1">
      <alignment vertical="center"/>
    </xf>
    <xf numFmtId="3" fontId="10" fillId="6" borderId="0" xfId="0" applyNumberFormat="1" applyFont="1" applyFill="1" applyAlignment="1">
      <alignment vertic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11" xfId="2" applyNumberFormat="1" applyFont="1" applyBorder="1" applyAlignment="1" applyProtection="1">
      <alignment vertical="center"/>
      <protection locked="0"/>
    </xf>
    <xf numFmtId="3" fontId="13" fillId="0" borderId="12" xfId="2" applyNumberFormat="1" applyFont="1" applyBorder="1" applyAlignment="1" applyProtection="1">
      <alignment vertical="center"/>
      <protection locked="0"/>
    </xf>
    <xf numFmtId="9" fontId="12" fillId="3" borderId="13" xfId="2" applyNumberFormat="1" applyFont="1" applyFill="1" applyBorder="1" applyAlignment="1">
      <alignment vertical="center"/>
    </xf>
    <xf numFmtId="9" fontId="13" fillId="3" borderId="12" xfId="2" applyNumberFormat="1" applyFont="1" applyFill="1" applyBorder="1" applyAlignment="1">
      <alignment vertical="center"/>
    </xf>
    <xf numFmtId="3" fontId="13" fillId="8" borderId="11" xfId="2" applyNumberFormat="1" applyFont="1" applyFill="1" applyBorder="1" applyAlignment="1" applyProtection="1">
      <alignment vertical="center"/>
      <protection locked="0"/>
    </xf>
    <xf numFmtId="3" fontId="13" fillId="8" borderId="12" xfId="2" applyNumberFormat="1" applyFont="1" applyFill="1" applyBorder="1" applyAlignment="1" applyProtection="1">
      <alignment vertical="center"/>
      <protection locked="0"/>
    </xf>
    <xf numFmtId="9" fontId="13" fillId="0" borderId="12" xfId="2" applyNumberFormat="1" applyFont="1" applyBorder="1" applyAlignment="1">
      <alignment vertical="center"/>
    </xf>
    <xf numFmtId="9" fontId="13" fillId="0" borderId="12" xfId="2" applyNumberFormat="1" applyFont="1" applyBorder="1" applyAlignment="1" applyProtection="1">
      <alignment horizontal="right" vertical="center"/>
      <protection locked="0"/>
    </xf>
    <xf numFmtId="9" fontId="13" fillId="3" borderId="9" xfId="2" applyNumberFormat="1" applyFont="1" applyFill="1" applyBorder="1" applyAlignment="1">
      <alignment vertical="center"/>
    </xf>
    <xf numFmtId="3" fontId="6" fillId="6" borderId="0" xfId="0" applyNumberFormat="1" applyFont="1" applyFill="1" applyAlignment="1">
      <alignment vertical="center"/>
    </xf>
    <xf numFmtId="3" fontId="13" fillId="0" borderId="14" xfId="2" applyNumberFormat="1" applyFont="1" applyBorder="1" applyAlignment="1" applyProtection="1">
      <alignment vertical="center"/>
      <protection locked="0"/>
    </xf>
    <xf numFmtId="3" fontId="13" fillId="0" borderId="13" xfId="2" applyNumberFormat="1" applyFont="1" applyBorder="1" applyAlignment="1" applyProtection="1">
      <alignment vertical="center"/>
      <protection locked="0"/>
    </xf>
    <xf numFmtId="9" fontId="13" fillId="3" borderId="13" xfId="2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13" fillId="0" borderId="9" xfId="0" applyNumberFormat="1" applyFont="1" applyBorder="1" applyAlignment="1">
      <alignment horizontal="center" vertical="center"/>
    </xf>
    <xf numFmtId="3" fontId="13" fillId="8" borderId="6" xfId="2" applyNumberFormat="1" applyFont="1" applyFill="1" applyBorder="1" applyAlignment="1" applyProtection="1">
      <alignment vertical="center"/>
      <protection locked="0"/>
    </xf>
    <xf numFmtId="3" fontId="13" fillId="8" borderId="9" xfId="2" applyNumberFormat="1" applyFont="1" applyFill="1" applyBorder="1" applyAlignment="1" applyProtection="1">
      <alignment vertical="center"/>
      <protection locked="0"/>
    </xf>
    <xf numFmtId="3" fontId="11" fillId="6" borderId="6" xfId="0" applyNumberFormat="1" applyFont="1" applyFill="1" applyBorder="1" applyAlignment="1">
      <alignment horizontal="left" vertical="center"/>
    </xf>
    <xf numFmtId="3" fontId="11" fillId="7" borderId="6" xfId="2" applyNumberFormat="1" applyFont="1" applyFill="1" applyBorder="1" applyAlignment="1">
      <alignment vertical="center"/>
    </xf>
    <xf numFmtId="3" fontId="12" fillId="0" borderId="10" xfId="0" applyNumberFormat="1" applyFont="1" applyBorder="1" applyAlignment="1">
      <alignment horizontal="left" vertical="center"/>
    </xf>
    <xf numFmtId="3" fontId="12" fillId="0" borderId="8" xfId="2" applyNumberFormat="1" applyFont="1" applyBorder="1" applyAlignment="1" applyProtection="1">
      <alignment vertical="center"/>
      <protection locked="0"/>
    </xf>
    <xf numFmtId="3" fontId="12" fillId="0" borderId="10" xfId="2" applyNumberFormat="1" applyFont="1" applyBorder="1" applyAlignment="1" applyProtection="1">
      <alignment vertical="center"/>
      <protection locked="0"/>
    </xf>
    <xf numFmtId="3" fontId="6" fillId="0" borderId="0" xfId="0" applyNumberFormat="1" applyFont="1"/>
    <xf numFmtId="3" fontId="13" fillId="0" borderId="12" xfId="2" applyNumberFormat="1" applyFont="1" applyBorder="1" applyAlignment="1" applyProtection="1">
      <alignment horizontal="right" vertical="center"/>
      <protection locked="0"/>
    </xf>
    <xf numFmtId="9" fontId="13" fillId="3" borderId="12" xfId="2" applyNumberFormat="1" applyFont="1" applyFill="1" applyBorder="1" applyAlignment="1">
      <alignment horizontal="right" vertical="center"/>
    </xf>
    <xf numFmtId="1" fontId="13" fillId="0" borderId="9" xfId="0" applyNumberFormat="1" applyFont="1" applyBorder="1" applyAlignment="1">
      <alignment horizontal="center" vertical="center"/>
    </xf>
    <xf numFmtId="3" fontId="13" fillId="0" borderId="6" xfId="2" applyNumberFormat="1" applyFont="1" applyBorder="1" applyAlignment="1" applyProtection="1">
      <alignment vertical="center"/>
      <protection locked="0"/>
    </xf>
    <xf numFmtId="3" fontId="13" fillId="0" borderId="9" xfId="2" applyNumberFormat="1" applyFont="1" applyBorder="1" applyAlignment="1" applyProtection="1">
      <alignment vertical="center"/>
      <protection locked="0"/>
    </xf>
    <xf numFmtId="1" fontId="0" fillId="0" borderId="0" xfId="0" applyNumberFormat="1"/>
    <xf numFmtId="3" fontId="12" fillId="0" borderId="9" xfId="0" applyNumberFormat="1" applyFont="1" applyBorder="1" applyAlignment="1">
      <alignment horizontal="left" vertical="center"/>
    </xf>
    <xf numFmtId="9" fontId="12" fillId="3" borderId="12" xfId="2" applyNumberFormat="1" applyFont="1" applyFill="1" applyBorder="1" applyAlignment="1">
      <alignment vertical="center"/>
    </xf>
    <xf numFmtId="3" fontId="9" fillId="3" borderId="6" xfId="0" applyNumberFormat="1" applyFont="1" applyFill="1" applyBorder="1" applyAlignment="1">
      <alignment horizontal="left" vertical="center"/>
    </xf>
    <xf numFmtId="3" fontId="9" fillId="4" borderId="9" xfId="2" applyNumberFormat="1" applyFont="1" applyFill="1" applyBorder="1" applyAlignment="1">
      <alignment vertical="center"/>
    </xf>
    <xf numFmtId="9" fontId="9" fillId="3" borderId="10" xfId="2" applyNumberFormat="1" applyFont="1" applyFill="1" applyBorder="1" applyAlignment="1">
      <alignment vertical="center"/>
    </xf>
    <xf numFmtId="3" fontId="11" fillId="9" borderId="8" xfId="2" applyNumberFormat="1" applyFont="1" applyFill="1" applyBorder="1" applyAlignment="1">
      <alignment vertical="center"/>
    </xf>
    <xf numFmtId="3" fontId="11" fillId="9" borderId="10" xfId="2" applyNumberFormat="1" applyFont="1" applyFill="1" applyBorder="1" applyAlignment="1">
      <alignment vertical="center"/>
    </xf>
    <xf numFmtId="3" fontId="13" fillId="0" borderId="11" xfId="2" applyNumberFormat="1" applyFont="1" applyBorder="1" applyAlignment="1">
      <alignment vertical="center"/>
    </xf>
    <xf numFmtId="3" fontId="13" fillId="0" borderId="12" xfId="2" applyNumberFormat="1" applyFont="1" applyBorder="1" applyAlignment="1">
      <alignment vertical="center"/>
    </xf>
    <xf numFmtId="3" fontId="13" fillId="0" borderId="6" xfId="2" applyNumberFormat="1" applyFont="1" applyBorder="1" applyAlignment="1">
      <alignment vertical="center"/>
    </xf>
    <xf numFmtId="3" fontId="13" fillId="0" borderId="9" xfId="2" applyNumberFormat="1" applyFont="1" applyBorder="1" applyAlignment="1">
      <alignment vertical="center"/>
    </xf>
    <xf numFmtId="3" fontId="11" fillId="7" borderId="9" xfId="2" applyNumberFormat="1" applyFont="1" applyFill="1" applyBorder="1" applyAlignment="1">
      <alignment vertical="center"/>
    </xf>
    <xf numFmtId="9" fontId="13" fillId="0" borderId="13" xfId="2" applyNumberFormat="1" applyFont="1" applyBorder="1" applyAlignment="1">
      <alignment vertical="center"/>
    </xf>
    <xf numFmtId="3" fontId="9" fillId="3" borderId="8" xfId="0" applyNumberFormat="1" applyFont="1" applyFill="1" applyBorder="1" applyAlignment="1">
      <alignment horizontal="left" vertical="center"/>
    </xf>
    <xf numFmtId="3" fontId="9" fillId="4" borderId="8" xfId="2" applyNumberFormat="1" applyFont="1" applyFill="1" applyBorder="1" applyAlignment="1">
      <alignment vertical="center"/>
    </xf>
    <xf numFmtId="3" fontId="9" fillId="4" borderId="10" xfId="2" applyNumberFormat="1" applyFont="1" applyFill="1" applyBorder="1" applyAlignment="1">
      <alignment vertical="center"/>
    </xf>
    <xf numFmtId="3" fontId="13" fillId="10" borderId="15" xfId="2" applyNumberFormat="1" applyFont="1" applyFill="1" applyBorder="1" applyAlignment="1" applyProtection="1">
      <alignment vertical="center"/>
      <protection locked="0"/>
    </xf>
    <xf numFmtId="3" fontId="13" fillId="10" borderId="12" xfId="2" applyNumberFormat="1" applyFont="1" applyFill="1" applyBorder="1" applyAlignment="1" applyProtection="1">
      <alignment vertical="center"/>
      <protection locked="0"/>
    </xf>
    <xf numFmtId="3" fontId="13" fillId="0" borderId="11" xfId="2" applyNumberFormat="1" applyFont="1" applyBorder="1" applyAlignment="1" applyProtection="1">
      <alignment horizontal="right" vertical="center"/>
      <protection locked="0"/>
    </xf>
    <xf numFmtId="3" fontId="13" fillId="0" borderId="12" xfId="0" applyNumberFormat="1" applyFont="1" applyBorder="1" applyAlignment="1">
      <alignment horizontal="center" vertical="center"/>
    </xf>
    <xf numFmtId="3" fontId="13" fillId="0" borderId="6" xfId="2" applyNumberFormat="1" applyFont="1" applyBorder="1" applyAlignment="1" applyProtection="1">
      <alignment horizontal="right" vertical="center"/>
      <protection locked="0"/>
    </xf>
    <xf numFmtId="3" fontId="13" fillId="0" borderId="9" xfId="2" applyNumberFormat="1" applyFont="1" applyBorder="1" applyAlignment="1" applyProtection="1">
      <alignment horizontal="right" vertical="center"/>
      <protection locked="0"/>
    </xf>
    <xf numFmtId="3" fontId="13" fillId="0" borderId="11" xfId="3" applyNumberFormat="1" applyFont="1" applyBorder="1" applyAlignment="1">
      <alignment horizontal="center" vertical="center"/>
    </xf>
    <xf numFmtId="3" fontId="13" fillId="0" borderId="16" xfId="2" applyNumberFormat="1" applyFont="1" applyBorder="1" applyAlignment="1" applyProtection="1">
      <alignment vertical="center"/>
      <protection locked="0"/>
    </xf>
    <xf numFmtId="3" fontId="13" fillId="0" borderId="4" xfId="2" applyNumberFormat="1" applyFont="1" applyBorder="1" applyAlignment="1" applyProtection="1">
      <alignment vertical="center"/>
      <protection locked="0"/>
    </xf>
    <xf numFmtId="3" fontId="13" fillId="0" borderId="15" xfId="2" applyNumberFormat="1" applyFont="1" applyBorder="1" applyAlignment="1" applyProtection="1">
      <alignment vertical="center"/>
      <protection locked="0"/>
    </xf>
    <xf numFmtId="3" fontId="9" fillId="3" borderId="17" xfId="0" applyNumberFormat="1" applyFont="1" applyFill="1" applyBorder="1" applyAlignment="1">
      <alignment horizontal="left" vertical="center"/>
    </xf>
    <xf numFmtId="3" fontId="9" fillId="4" borderId="1" xfId="2" applyNumberFormat="1" applyFont="1" applyFill="1" applyBorder="1" applyAlignment="1">
      <alignment vertical="center"/>
    </xf>
    <xf numFmtId="9" fontId="9" fillId="3" borderId="1" xfId="2" applyNumberFormat="1" applyFont="1" applyFill="1" applyBorder="1" applyAlignment="1">
      <alignment vertical="center"/>
    </xf>
    <xf numFmtId="3" fontId="10" fillId="5" borderId="0" xfId="0" applyNumberFormat="1" applyFont="1" applyFill="1"/>
    <xf numFmtId="0" fontId="15" fillId="0" borderId="18" xfId="0" applyFont="1" applyBorder="1" applyAlignment="1">
      <alignment horizontal="left" wrapText="1"/>
    </xf>
    <xf numFmtId="165" fontId="16" fillId="0" borderId="0" xfId="0" applyNumberFormat="1" applyFont="1"/>
    <xf numFmtId="0" fontId="17" fillId="8" borderId="0" xfId="0" applyFont="1" applyFill="1" applyAlignment="1">
      <alignment horizontal="left" wrapText="1"/>
    </xf>
    <xf numFmtId="0" fontId="18" fillId="10" borderId="0" xfId="4" applyFont="1" applyFill="1" applyAlignment="1">
      <alignment horizontal="left"/>
    </xf>
    <xf numFmtId="0" fontId="1" fillId="2" borderId="0" xfId="2" applyFill="1"/>
    <xf numFmtId="3" fontId="17" fillId="0" borderId="0" xfId="2" applyNumberFormat="1" applyFont="1" applyAlignment="1" applyProtection="1">
      <alignment vertical="center"/>
      <protection locked="0"/>
    </xf>
    <xf numFmtId="0" fontId="19" fillId="2" borderId="0" xfId="2" applyFont="1" applyFill="1"/>
    <xf numFmtId="0" fontId="19" fillId="0" borderId="0" xfId="0" applyFont="1"/>
    <xf numFmtId="1" fontId="7" fillId="2" borderId="0" xfId="2" applyNumberFormat="1" applyFont="1" applyFill="1" applyAlignment="1">
      <alignment horizontal="centerContinuous" vertical="center"/>
    </xf>
    <xf numFmtId="0" fontId="1" fillId="0" borderId="0" xfId="2"/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</cellXfs>
  <cellStyles count="5">
    <cellStyle name="Normal" xfId="0" builtinId="0"/>
    <cellStyle name="Normal 3" xfId="4" xr:uid="{824E59A2-3B2E-4139-B2F2-B2AA220F9BC3}"/>
    <cellStyle name="Normal_PROV2001" xfId="3" xr:uid="{23B44F34-6214-41E1-AF1E-5A6236A78270}"/>
    <cellStyle name="Normal_PROV20012002" xfId="2" xr:uid="{22A10ABC-000D-4109-B224-153889CB4ED5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273050</xdr:colOff>
      <xdr:row>1</xdr:row>
      <xdr:rowOff>88900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9860AE-7EB3-6E6F-CEFA-68B690615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0"/>
          <a:ext cx="2066925" cy="1343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fa75008.sharepoint.com/sites/Direction-Est/Documents%20partages/EXP-PRO-SURVEY/PROBYQUARTERS.xlsx" TargetMode="External"/><Relationship Id="rId1" Type="http://schemas.openxmlformats.org/officeDocument/2006/relationships/externalLinkPath" Target="https://ccfa75008.sharepoint.com/sites/Direction-Est/Documents%20partages/EXP-PRO-SURVEY/PROBYQUAR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CONVENTIONS"/>
      <sheetName val="THE CASE OF CHINA"/>
      <sheetName val="PERIMETER"/>
      <sheetName val="TOTAL"/>
      <sheetName val="PROCARS"/>
      <sheetName val="PROLCV"/>
      <sheetName val="PROHCV"/>
      <sheetName val="PROBC"/>
      <sheetName val="PROCV"/>
      <sheetName val="BASEPROTOTAL"/>
      <sheetName val="LAST QUARTERS"/>
      <sheetName val="BASEPROCARS"/>
      <sheetName val="BASEPROLCV"/>
      <sheetName val="BASEPROHCV"/>
      <sheetName val="BASEPROBC"/>
    </sheetNames>
    <sheetDataSet>
      <sheetData sheetId="0"/>
      <sheetData sheetId="1"/>
      <sheetData sheetId="2"/>
      <sheetData sheetId="3"/>
      <sheetData sheetId="4"/>
      <sheetData sheetId="5">
        <row r="5">
          <cell r="BI5" t="str">
            <v>Q1-Q4</v>
          </cell>
          <cell r="BM5" t="str">
            <v>Q1-Q4</v>
          </cell>
          <cell r="BQ5" t="str">
            <v>Q1-Q4</v>
          </cell>
          <cell r="BU5" t="str">
            <v>Q1-Q4</v>
          </cell>
          <cell r="BY5" t="str">
            <v>Q1-Q4</v>
          </cell>
        </row>
        <row r="14">
          <cell r="BI14">
            <v>158400</v>
          </cell>
          <cell r="BM14">
            <v>109500</v>
          </cell>
          <cell r="BQ14">
            <v>124700</v>
          </cell>
          <cell r="BU14">
            <v>107525</v>
          </cell>
          <cell r="BY14">
            <v>102291</v>
          </cell>
        </row>
        <row r="15">
          <cell r="BI15">
            <v>247020</v>
          </cell>
          <cell r="BM15">
            <v>237057</v>
          </cell>
          <cell r="BQ15">
            <v>224180</v>
          </cell>
          <cell r="BU15">
            <v>243293</v>
          </cell>
          <cell r="BY15">
            <v>285159</v>
          </cell>
        </row>
        <row r="16">
          <cell r="BI16">
            <v>114785</v>
          </cell>
          <cell r="BM16">
            <v>86270</v>
          </cell>
          <cell r="BQ16">
            <v>85934.117647058825</v>
          </cell>
          <cell r="BU16">
            <v>73044</v>
          </cell>
          <cell r="BY16">
            <v>30191</v>
          </cell>
        </row>
        <row r="17">
          <cell r="BI17">
            <v>1662963</v>
          </cell>
          <cell r="BM17">
            <v>927344</v>
          </cell>
          <cell r="BQ17">
            <v>918825</v>
          </cell>
          <cell r="BU17">
            <v>1010466</v>
          </cell>
          <cell r="BY17">
            <v>1026689.9999999999</v>
          </cell>
        </row>
        <row r="18">
          <cell r="BI18">
            <v>4663749</v>
          </cell>
          <cell r="BM18">
            <v>3515488</v>
          </cell>
          <cell r="BQ18">
            <v>3096165</v>
          </cell>
          <cell r="BU18">
            <v>3480357</v>
          </cell>
          <cell r="BY18">
            <v>4109371</v>
          </cell>
        </row>
        <row r="19">
          <cell r="BI19">
            <v>542472</v>
          </cell>
          <cell r="BM19">
            <v>451718</v>
          </cell>
          <cell r="BQ19">
            <v>443819</v>
          </cell>
          <cell r="BU19">
            <v>473194</v>
          </cell>
          <cell r="BY19">
            <v>541953</v>
          </cell>
        </row>
        <row r="20">
          <cell r="BI20">
            <v>176113</v>
          </cell>
          <cell r="BM20">
            <v>127058</v>
          </cell>
          <cell r="BQ20">
            <v>107021.05263157895</v>
          </cell>
          <cell r="BU20">
            <v>101670</v>
          </cell>
          <cell r="BY20">
            <v>123379</v>
          </cell>
        </row>
        <row r="21">
          <cell r="BI21">
            <v>282142</v>
          </cell>
          <cell r="BM21">
            <v>211281</v>
          </cell>
          <cell r="BQ21">
            <v>229221</v>
          </cell>
          <cell r="BU21">
            <v>256018</v>
          </cell>
          <cell r="BY21">
            <v>243201</v>
          </cell>
        </row>
        <row r="22">
          <cell r="BI22">
            <v>2248291</v>
          </cell>
          <cell r="BM22">
            <v>1800664</v>
          </cell>
          <cell r="BQ22">
            <v>1662174</v>
          </cell>
          <cell r="BU22">
            <v>1787197</v>
          </cell>
          <cell r="BY22">
            <v>1907050</v>
          </cell>
        </row>
        <row r="23">
          <cell r="BI23">
            <v>279000</v>
          </cell>
          <cell r="BM23">
            <v>249000</v>
          </cell>
          <cell r="BQ23">
            <v>258023</v>
          </cell>
          <cell r="BU23">
            <v>238955</v>
          </cell>
          <cell r="BY23">
            <v>276750</v>
          </cell>
        </row>
        <row r="24">
          <cell r="BI24">
            <v>1303135</v>
          </cell>
          <cell r="BM24">
            <v>920928</v>
          </cell>
          <cell r="BQ24">
            <v>859575</v>
          </cell>
          <cell r="BU24">
            <v>775014</v>
          </cell>
          <cell r="BY24">
            <v>905117</v>
          </cell>
        </row>
        <row r="27">
          <cell r="BI27">
            <v>1427563</v>
          </cell>
          <cell r="BM27">
            <v>1152901</v>
          </cell>
          <cell r="BQ27">
            <v>1105223</v>
          </cell>
          <cell r="BU27">
            <v>1217787</v>
          </cell>
          <cell r="BY27">
            <v>1397816</v>
          </cell>
        </row>
        <row r="28">
          <cell r="BI28">
            <v>498158</v>
          </cell>
          <cell r="BM28">
            <v>406496.92800000001</v>
          </cell>
          <cell r="BQ28">
            <v>416725.47169811319</v>
          </cell>
          <cell r="BU28">
            <v>441729</v>
          </cell>
          <cell r="BY28">
            <v>507225</v>
          </cell>
        </row>
        <row r="29">
          <cell r="BI29">
            <v>434700</v>
          </cell>
          <cell r="BM29">
            <v>278900</v>
          </cell>
          <cell r="BQ29">
            <v>260800</v>
          </cell>
          <cell r="BU29">
            <v>255100</v>
          </cell>
          <cell r="BY29">
            <v>299300</v>
          </cell>
        </row>
        <row r="30">
          <cell r="BI30">
            <v>490412</v>
          </cell>
          <cell r="BM30">
            <v>438107</v>
          </cell>
          <cell r="BQ30">
            <v>420755</v>
          </cell>
          <cell r="BU30">
            <v>509465</v>
          </cell>
          <cell r="BY30">
            <v>513050</v>
          </cell>
        </row>
        <row r="31">
          <cell r="BI31">
            <v>1107902</v>
          </cell>
          <cell r="BM31">
            <v>990598</v>
          </cell>
          <cell r="BQ31">
            <v>1030000</v>
          </cell>
          <cell r="BU31">
            <v>982194</v>
          </cell>
          <cell r="BY31">
            <v>1080000</v>
          </cell>
        </row>
        <row r="32">
          <cell r="BI32">
            <v>199114</v>
          </cell>
          <cell r="BM32">
            <v>141714</v>
          </cell>
          <cell r="BQ32">
            <v>95797</v>
          </cell>
          <cell r="BU32">
            <v>68130</v>
          </cell>
          <cell r="BY32">
            <v>60881</v>
          </cell>
        </row>
        <row r="34">
          <cell r="BI34">
            <v>34985</v>
          </cell>
          <cell r="BM34">
            <v>23272</v>
          </cell>
          <cell r="BQ34">
            <v>21109</v>
          </cell>
          <cell r="BU34">
            <v>4358</v>
          </cell>
          <cell r="BY34">
            <v>0</v>
          </cell>
        </row>
        <row r="38">
          <cell r="BI38">
            <v>1523607</v>
          </cell>
          <cell r="BM38">
            <v>1260518</v>
          </cell>
          <cell r="BQ38">
            <v>1352740</v>
          </cell>
          <cell r="BU38">
            <v>449274</v>
          </cell>
          <cell r="BY38">
            <v>526439</v>
          </cell>
        </row>
        <row r="39">
          <cell r="BI39">
            <v>2360</v>
          </cell>
          <cell r="BM39">
            <v>1949</v>
          </cell>
          <cell r="BQ39">
            <v>2079</v>
          </cell>
          <cell r="BU39">
            <v>2049</v>
          </cell>
          <cell r="BY39">
            <v>3738</v>
          </cell>
        </row>
        <row r="40">
          <cell r="BI40">
            <v>20427</v>
          </cell>
          <cell r="BM40">
            <v>21295</v>
          </cell>
          <cell r="BQ40">
            <v>29891</v>
          </cell>
          <cell r="BU40" t="str">
            <v>N/A</v>
          </cell>
          <cell r="BY40" t="str">
            <v>N/A</v>
          </cell>
        </row>
        <row r="41">
          <cell r="BI41">
            <v>44077</v>
          </cell>
          <cell r="BM41">
            <v>64790</v>
          </cell>
          <cell r="BQ41">
            <v>80679</v>
          </cell>
          <cell r="BU41">
            <v>103345</v>
          </cell>
          <cell r="BY41">
            <v>134054</v>
          </cell>
        </row>
        <row r="42">
          <cell r="BI42">
            <v>6254</v>
          </cell>
          <cell r="BM42">
            <v>4202</v>
          </cell>
          <cell r="BQ42">
            <v>7342</v>
          </cell>
          <cell r="BU42">
            <v>1490</v>
          </cell>
          <cell r="BY42">
            <v>1993.3065953654188</v>
          </cell>
        </row>
        <row r="43">
          <cell r="BI43">
            <v>271113</v>
          </cell>
          <cell r="BM43">
            <v>280080</v>
          </cell>
          <cell r="BQ43">
            <v>236668</v>
          </cell>
          <cell r="BU43">
            <v>335298</v>
          </cell>
          <cell r="BY43">
            <v>421414</v>
          </cell>
        </row>
        <row r="44">
          <cell r="BI44">
            <v>982642</v>
          </cell>
          <cell r="BM44">
            <v>855043</v>
          </cell>
          <cell r="BQ44">
            <v>782835</v>
          </cell>
          <cell r="BU44">
            <v>810889</v>
          </cell>
          <cell r="BY44">
            <v>952667</v>
          </cell>
        </row>
        <row r="47">
          <cell r="BI47">
            <v>461370</v>
          </cell>
          <cell r="BM47">
            <v>327681</v>
          </cell>
          <cell r="BQ47">
            <v>288235</v>
          </cell>
          <cell r="BU47">
            <v>289371</v>
          </cell>
          <cell r="BY47">
            <v>376588</v>
          </cell>
        </row>
        <row r="48">
          <cell r="BI48">
            <v>1396812</v>
          </cell>
          <cell r="BM48">
            <v>967479</v>
          </cell>
          <cell r="BQ48">
            <v>708242</v>
          </cell>
          <cell r="BU48">
            <v>658001</v>
          </cell>
          <cell r="BY48">
            <v>903753</v>
          </cell>
        </row>
        <row r="49">
          <cell r="BI49">
            <v>2511711</v>
          </cell>
          <cell r="BM49">
            <v>1924398</v>
          </cell>
          <cell r="BQ49">
            <v>1562717</v>
          </cell>
          <cell r="BU49">
            <v>1703608</v>
          </cell>
          <cell r="BY49">
            <v>1745171</v>
          </cell>
        </row>
        <row r="52">
          <cell r="BI52">
            <v>108364</v>
          </cell>
          <cell r="BM52">
            <v>93001</v>
          </cell>
          <cell r="BQ52">
            <v>184106</v>
          </cell>
          <cell r="BU52">
            <v>257505</v>
          </cell>
          <cell r="BY52">
            <v>304783</v>
          </cell>
        </row>
        <row r="53">
          <cell r="BI53">
            <v>2448490</v>
          </cell>
          <cell r="BM53">
            <v>1607175</v>
          </cell>
          <cell r="BQ53">
            <v>1707851</v>
          </cell>
          <cell r="BU53">
            <v>1824833</v>
          </cell>
          <cell r="BY53">
            <v>1781612</v>
          </cell>
        </row>
        <row r="55">
          <cell r="BI55">
            <v>78020</v>
          </cell>
          <cell r="BM55">
            <v>47281</v>
          </cell>
          <cell r="BQ55">
            <v>40764</v>
          </cell>
          <cell r="BU55">
            <v>51455</v>
          </cell>
          <cell r="BY55">
            <v>34700</v>
          </cell>
        </row>
        <row r="62">
          <cell r="BI62">
            <v>0</v>
          </cell>
          <cell r="BM62">
            <v>0</v>
          </cell>
          <cell r="BQ62">
            <v>0</v>
          </cell>
          <cell r="BU62">
            <v>0</v>
          </cell>
          <cell r="BY62">
            <v>0</v>
          </cell>
        </row>
        <row r="64">
          <cell r="BI64">
            <v>21389833</v>
          </cell>
          <cell r="BM64">
            <v>19994081</v>
          </cell>
          <cell r="BQ64">
            <v>21444743</v>
          </cell>
          <cell r="BU64">
            <v>23836083</v>
          </cell>
          <cell r="BY64">
            <v>26123757</v>
          </cell>
        </row>
        <row r="65">
          <cell r="BI65">
            <v>3629008</v>
          </cell>
          <cell r="BM65">
            <v>2836534</v>
          </cell>
          <cell r="BQ65">
            <v>3631095</v>
          </cell>
          <cell r="BU65">
            <v>4439144</v>
          </cell>
          <cell r="BY65">
            <v>4783628</v>
          </cell>
        </row>
        <row r="66">
          <cell r="BI66">
            <v>1045666</v>
          </cell>
          <cell r="BM66">
            <v>551426</v>
          </cell>
          <cell r="BQ66">
            <v>889756</v>
          </cell>
          <cell r="BU66">
            <v>1214250</v>
          </cell>
          <cell r="BY66">
            <v>1180355</v>
          </cell>
        </row>
        <row r="67">
          <cell r="BI67">
            <v>770000</v>
          </cell>
          <cell r="BM67">
            <v>826210</v>
          </cell>
          <cell r="BQ67">
            <v>838251</v>
          </cell>
          <cell r="BU67">
            <v>997518.69</v>
          </cell>
          <cell r="BY67">
            <v>1087295.3721</v>
          </cell>
        </row>
        <row r="68">
          <cell r="BI68">
            <v>8329130</v>
          </cell>
          <cell r="BM68">
            <v>6960411</v>
          </cell>
          <cell r="BQ68">
            <v>6619245</v>
          </cell>
          <cell r="BU68">
            <v>6566356</v>
          </cell>
          <cell r="BY68">
            <v>7765428</v>
          </cell>
        </row>
        <row r="69">
          <cell r="BI69">
            <v>534115</v>
          </cell>
          <cell r="BM69">
            <v>457755</v>
          </cell>
          <cell r="BQ69">
            <v>446431</v>
          </cell>
          <cell r="BU69">
            <v>650190</v>
          </cell>
          <cell r="BY69">
            <v>724891</v>
          </cell>
        </row>
        <row r="70">
          <cell r="BI70">
            <v>12617</v>
          </cell>
          <cell r="BM70">
            <v>8346</v>
          </cell>
          <cell r="BQ70">
            <v>1518.9720000000004</v>
          </cell>
          <cell r="BU70">
            <v>2480</v>
          </cell>
          <cell r="BY70">
            <v>1152.1259842519685</v>
          </cell>
        </row>
        <row r="71">
          <cell r="BI71">
            <v>156623</v>
          </cell>
          <cell r="BM71">
            <v>95504</v>
          </cell>
          <cell r="BQ71">
            <v>193991</v>
          </cell>
          <cell r="BU71">
            <v>190555</v>
          </cell>
          <cell r="BY71">
            <v>61392</v>
          </cell>
        </row>
        <row r="72">
          <cell r="BI72">
            <v>57238</v>
          </cell>
          <cell r="BM72">
            <v>37141</v>
          </cell>
          <cell r="BQ72">
            <v>46277.686000000002</v>
          </cell>
          <cell r="BU72">
            <v>41663</v>
          </cell>
          <cell r="BY72">
            <v>49852.119861639723</v>
          </cell>
        </row>
        <row r="73">
          <cell r="BI73">
            <v>3612587</v>
          </cell>
          <cell r="BM73">
            <v>3211706</v>
          </cell>
          <cell r="BQ73">
            <v>3162727</v>
          </cell>
          <cell r="BU73">
            <v>3438355</v>
          </cell>
          <cell r="BY73">
            <v>3908747</v>
          </cell>
        </row>
        <row r="74">
          <cell r="BI74">
            <v>189549</v>
          </cell>
          <cell r="BM74">
            <v>180967</v>
          </cell>
          <cell r="BQ74">
            <v>196749</v>
          </cell>
          <cell r="BU74">
            <v>191409</v>
          </cell>
          <cell r="BY74">
            <v>221329</v>
          </cell>
        </row>
        <row r="75">
          <cell r="BI75">
            <v>795254</v>
          </cell>
          <cell r="BM75">
            <v>537633</v>
          </cell>
          <cell r="BQ75">
            <v>594690</v>
          </cell>
          <cell r="BU75">
            <v>594057</v>
          </cell>
          <cell r="BY75">
            <v>580856.95988139196</v>
          </cell>
        </row>
        <row r="76">
          <cell r="BI76">
            <v>129006</v>
          </cell>
          <cell r="BM76">
            <v>125235</v>
          </cell>
          <cell r="BQ76">
            <v>123481.70999999999</v>
          </cell>
          <cell r="BU76">
            <v>162491</v>
          </cell>
          <cell r="BY76">
            <v>124054.86246288885</v>
          </cell>
        </row>
        <row r="80">
          <cell r="BI80">
            <v>60012</v>
          </cell>
          <cell r="BM80">
            <v>754</v>
          </cell>
          <cell r="BQ80">
            <v>5208</v>
          </cell>
          <cell r="BU80">
            <v>2030</v>
          </cell>
          <cell r="BY80">
            <v>2260</v>
          </cell>
        </row>
        <row r="82">
          <cell r="BI82">
            <v>18500</v>
          </cell>
          <cell r="BM82">
            <v>23754</v>
          </cell>
          <cell r="BQ82" t="str">
            <v>N/A</v>
          </cell>
          <cell r="BU82" t="str">
            <v>N/A</v>
          </cell>
          <cell r="BY82" t="str">
            <v>N/A</v>
          </cell>
        </row>
        <row r="85">
          <cell r="BI85">
            <v>368543</v>
          </cell>
          <cell r="BM85">
            <v>299753</v>
          </cell>
          <cell r="BQ85">
            <v>338339</v>
          </cell>
          <cell r="BU85">
            <v>404742</v>
          </cell>
          <cell r="BY85">
            <v>471950</v>
          </cell>
        </row>
        <row r="87">
          <cell r="BI87">
            <v>348665</v>
          </cell>
          <cell r="BM87">
            <v>238216</v>
          </cell>
          <cell r="BQ87">
            <v>239267</v>
          </cell>
          <cell r="BU87">
            <v>309423</v>
          </cell>
          <cell r="BY87">
            <v>336980</v>
          </cell>
        </row>
      </sheetData>
      <sheetData sheetId="6">
        <row r="5">
          <cell r="BI5" t="str">
            <v>Q1-Q4</v>
          </cell>
        </row>
      </sheetData>
      <sheetData sheetId="7">
        <row r="5">
          <cell r="BI5" t="str">
            <v>Q1-Q4</v>
          </cell>
        </row>
      </sheetData>
      <sheetData sheetId="8">
        <row r="5">
          <cell r="BI5" t="str">
            <v>Q1-Q4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45AA-F32A-4F45-9CCD-900C0D93DCB1}">
  <sheetPr syncVertical="1" syncRef="A1" transitionEvaluation="1">
    <pageSetUpPr fitToPage="1"/>
  </sheetPr>
  <dimension ref="A1:J75"/>
  <sheetViews>
    <sheetView showGridLines="0" tabSelected="1" zoomScale="60" zoomScaleNormal="60" workbookViewId="0">
      <selection activeCell="C1" sqref="C1"/>
    </sheetView>
  </sheetViews>
  <sheetFormatPr baseColWidth="10" defaultColWidth="29.6640625" defaultRowHeight="15.75" x14ac:dyDescent="0.25"/>
  <cols>
    <col min="1" max="1" width="57.21875" customWidth="1"/>
    <col min="2" max="6" width="20.88671875" style="92" customWidth="1"/>
    <col min="7" max="9" width="20.5546875" style="97" customWidth="1"/>
    <col min="10" max="10" width="20.5546875" customWidth="1"/>
  </cols>
  <sheetData>
    <row r="1" spans="1:10" ht="99" customHeight="1" x14ac:dyDescent="0.25">
      <c r="A1" s="1" t="s">
        <v>0</v>
      </c>
      <c r="B1" s="2"/>
      <c r="C1" s="2"/>
      <c r="D1" s="3"/>
      <c r="E1" s="3"/>
      <c r="F1" s="3"/>
      <c r="G1" t="s">
        <v>1</v>
      </c>
      <c r="H1" t="s">
        <v>1</v>
      </c>
      <c r="I1" t="s">
        <v>1</v>
      </c>
    </row>
    <row r="2" spans="1:10" ht="28.5" customHeight="1" x14ac:dyDescent="0.25">
      <c r="A2" s="4" t="s">
        <v>2</v>
      </c>
      <c r="B2" s="2"/>
      <c r="C2" s="2"/>
      <c r="D2" s="5" t="s">
        <v>1</v>
      </c>
      <c r="E2" s="5" t="s">
        <v>1</v>
      </c>
      <c r="F2" s="5" t="s">
        <v>1</v>
      </c>
      <c r="G2" s="6"/>
      <c r="H2" s="6"/>
      <c r="I2" s="6"/>
    </row>
    <row r="3" spans="1:10" ht="24.75" customHeight="1" thickBot="1" x14ac:dyDescent="0.4">
      <c r="A3" s="7" t="s">
        <v>3</v>
      </c>
      <c r="B3" s="2"/>
      <c r="C3" s="2"/>
      <c r="D3" s="8"/>
      <c r="E3" s="8"/>
      <c r="F3" s="8"/>
      <c r="G3" s="4" t="s">
        <v>1</v>
      </c>
      <c r="H3" s="4" t="s">
        <v>1</v>
      </c>
      <c r="I3" s="4"/>
    </row>
    <row r="4" spans="1:10" ht="53.45" customHeight="1" thickTop="1" thickBot="1" x14ac:dyDescent="0.3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98" t="s">
        <v>10</v>
      </c>
      <c r="H4" s="98" t="s">
        <v>11</v>
      </c>
      <c r="I4" s="98" t="s">
        <v>12</v>
      </c>
      <c r="J4" s="98" t="s">
        <v>13</v>
      </c>
    </row>
    <row r="5" spans="1:10" s="13" customFormat="1" ht="49.5" customHeight="1" thickTop="1" thickBot="1" x14ac:dyDescent="0.3">
      <c r="A5" s="11" t="s">
        <v>14</v>
      </c>
      <c r="B5" s="12" t="str">
        <f>[1]PROCARS!BI5</f>
        <v>Q1-Q4</v>
      </c>
      <c r="C5" s="12" t="str">
        <f>[1]PROCARS!BM5</f>
        <v>Q1-Q4</v>
      </c>
      <c r="D5" s="12" t="str">
        <f>[1]PROCARS!BQ5</f>
        <v>Q1-Q4</v>
      </c>
      <c r="E5" s="12" t="str">
        <f>[1]PROCARS!BU5</f>
        <v>Q1-Q4</v>
      </c>
      <c r="F5" s="12" t="str">
        <f>[1]PROCARS!BY5</f>
        <v>Q1-Q4</v>
      </c>
      <c r="G5" s="99"/>
      <c r="H5" s="99"/>
      <c r="I5" s="99"/>
      <c r="J5" s="99"/>
    </row>
    <row r="6" spans="1:10" s="17" customFormat="1" ht="39.950000000000003" customHeight="1" thickTop="1" x14ac:dyDescent="0.25">
      <c r="A6" s="14" t="s">
        <v>15</v>
      </c>
      <c r="B6" s="15">
        <f>B7+B27</f>
        <v>18700957</v>
      </c>
      <c r="C6" s="15">
        <f>C7+C27</f>
        <v>14534878.927999999</v>
      </c>
      <c r="D6" s="15">
        <f t="shared" ref="D6:E6" si="0">D7+D27</f>
        <v>13822389.641976751</v>
      </c>
      <c r="E6" s="15">
        <f t="shared" si="0"/>
        <v>13727841</v>
      </c>
      <c r="F6" s="15">
        <f>F7+F27</f>
        <v>15449729.306595366</v>
      </c>
      <c r="G6" s="16">
        <f>ROUND(IF(AND(ISNUMBER($F6)=TRUE,(B6&lt;&gt;0)=TRUE),$F6/B6-1," "),3)</f>
        <v>-0.17399999999999999</v>
      </c>
      <c r="H6" s="16">
        <f>ROUND(IF(AND(ISNUMBER($F6)=TRUE,(C6&lt;&gt;0)=TRUE),$F6/C6-1," "),3)</f>
        <v>6.3E-2</v>
      </c>
      <c r="I6" s="16">
        <f>ROUND(IF(AND(ISNUMBER($F6)=TRUE,(D6&lt;&gt;0)=TRUE),$F6/D6-1," "),3)</f>
        <v>0.11799999999999999</v>
      </c>
      <c r="J6" s="16">
        <f>ROUND(IF(AND(ISNUMBER($F6)=TRUE,(E6&lt;&gt;0)=TRUE),$F6/E6-1," "),3)</f>
        <v>0.125</v>
      </c>
    </row>
    <row r="7" spans="1:10" s="17" customFormat="1" ht="39.950000000000003" customHeight="1" x14ac:dyDescent="0.25">
      <c r="A7" s="18" t="s">
        <v>16</v>
      </c>
      <c r="B7" s="19">
        <f t="shared" ref="B7:F7" si="1">B8+B20</f>
        <v>15835919</v>
      </c>
      <c r="C7" s="19">
        <f t="shared" si="1"/>
        <v>12045024.927999999</v>
      </c>
      <c r="D7" s="20">
        <f t="shared" si="1"/>
        <v>11338937.641976751</v>
      </c>
      <c r="E7" s="20">
        <f t="shared" si="1"/>
        <v>12021138</v>
      </c>
      <c r="F7" s="20">
        <f t="shared" si="1"/>
        <v>13409424</v>
      </c>
      <c r="G7" s="21">
        <f t="shared" ref="G7:J66" si="2">ROUND(IF(AND(ISNUMBER($F7)=TRUE,(B7&lt;&gt;0)=TRUE),$F7/B7-1," "),3)</f>
        <v>-0.153</v>
      </c>
      <c r="H7" s="21">
        <f t="shared" si="2"/>
        <v>0.113</v>
      </c>
      <c r="I7" s="21">
        <f t="shared" si="2"/>
        <v>0.183</v>
      </c>
      <c r="J7" s="21">
        <f t="shared" si="2"/>
        <v>0.115</v>
      </c>
    </row>
    <row r="8" spans="1:10" s="27" customFormat="1" ht="30" customHeight="1" x14ac:dyDescent="0.25">
      <c r="A8" s="22" t="s">
        <v>17</v>
      </c>
      <c r="B8" s="23">
        <f>SUM(B9:B19)</f>
        <v>11678070</v>
      </c>
      <c r="C8" s="23">
        <f>SUM(C9:C19)</f>
        <v>8636308</v>
      </c>
      <c r="D8" s="24">
        <f>SUM(D9:D19)</f>
        <v>8009637.1702786386</v>
      </c>
      <c r="E8" s="24">
        <f>SUM(E9:E19)</f>
        <v>8546733</v>
      </c>
      <c r="F8" s="24">
        <f>SUM(F9:F19)</f>
        <v>9551152</v>
      </c>
      <c r="G8" s="25">
        <f t="shared" si="2"/>
        <v>-0.182</v>
      </c>
      <c r="H8" s="25">
        <f t="shared" si="2"/>
        <v>0.106</v>
      </c>
      <c r="I8" s="25">
        <f t="shared" si="2"/>
        <v>0.192</v>
      </c>
      <c r="J8" s="26">
        <f>ROUND(IF(AND(ISNUMBER($F8)=TRUE,(E8&lt;&gt;0)=TRUE),$F8/E8-1," "),3)</f>
        <v>0.11799999999999999</v>
      </c>
    </row>
    <row r="9" spans="1:10" s="13" customFormat="1" ht="24.95" customHeight="1" x14ac:dyDescent="0.25">
      <c r="A9" s="28" t="s">
        <v>18</v>
      </c>
      <c r="B9" s="29">
        <f>[1]PROCARS!BI14</f>
        <v>158400</v>
      </c>
      <c r="C9" s="29">
        <f>[1]PROCARS!BM14</f>
        <v>109500</v>
      </c>
      <c r="D9" s="30">
        <f>[1]PROCARS!BQ14</f>
        <v>124700</v>
      </c>
      <c r="E9" s="30">
        <f>[1]PROCARS!BU14</f>
        <v>107525</v>
      </c>
      <c r="F9" s="30">
        <f>[1]PROCARS!BY14</f>
        <v>102291</v>
      </c>
      <c r="G9" s="31">
        <f t="shared" si="2"/>
        <v>-0.35399999999999998</v>
      </c>
      <c r="H9" s="31">
        <f t="shared" si="2"/>
        <v>-6.6000000000000003E-2</v>
      </c>
      <c r="I9" s="31">
        <f t="shared" si="2"/>
        <v>-0.18</v>
      </c>
      <c r="J9" s="31">
        <f t="shared" si="2"/>
        <v>-4.9000000000000002E-2</v>
      </c>
    </row>
    <row r="10" spans="1:10" s="13" customFormat="1" ht="24.95" customHeight="1" x14ac:dyDescent="0.25">
      <c r="A10" s="28" t="s">
        <v>19</v>
      </c>
      <c r="B10" s="29">
        <f>[1]PROCARS!BI15</f>
        <v>247020</v>
      </c>
      <c r="C10" s="29">
        <f>[1]PROCARS!BM15</f>
        <v>237057</v>
      </c>
      <c r="D10" s="30">
        <f>[1]PROCARS!BQ15</f>
        <v>224180</v>
      </c>
      <c r="E10" s="30">
        <f>[1]PROCARS!BU15</f>
        <v>243293</v>
      </c>
      <c r="F10" s="30">
        <f>[1]PROCARS!BY15</f>
        <v>285159</v>
      </c>
      <c r="G10" s="32">
        <f t="shared" si="2"/>
        <v>0.154</v>
      </c>
      <c r="H10" s="32">
        <f t="shared" si="2"/>
        <v>0.20300000000000001</v>
      </c>
      <c r="I10" s="32">
        <f t="shared" si="2"/>
        <v>0.27200000000000002</v>
      </c>
      <c r="J10" s="32">
        <f t="shared" si="2"/>
        <v>0.17199999999999999</v>
      </c>
    </row>
    <row r="11" spans="1:10" s="13" customFormat="1" ht="24.95" customHeight="1" x14ac:dyDescent="0.25">
      <c r="A11" s="28" t="s">
        <v>20</v>
      </c>
      <c r="B11" s="33">
        <f>[1]PROCARS!BI16</f>
        <v>114785</v>
      </c>
      <c r="C11" s="33">
        <f>[1]PROCARS!BM16</f>
        <v>86270</v>
      </c>
      <c r="D11" s="34">
        <f>[1]PROCARS!BQ16</f>
        <v>85934.117647058825</v>
      </c>
      <c r="E11" s="34">
        <f>[1]PROCARS!BU16</f>
        <v>73044</v>
      </c>
      <c r="F11" s="34">
        <f>[1]PROCARS!BY16</f>
        <v>30191</v>
      </c>
      <c r="G11" s="32">
        <f t="shared" si="2"/>
        <v>-0.73699999999999999</v>
      </c>
      <c r="H11" s="32">
        <f t="shared" si="2"/>
        <v>-0.65</v>
      </c>
      <c r="I11" s="32">
        <f t="shared" si="2"/>
        <v>-0.64900000000000002</v>
      </c>
      <c r="J11" s="32">
        <f t="shared" si="2"/>
        <v>-0.58699999999999997</v>
      </c>
    </row>
    <row r="12" spans="1:10" s="13" customFormat="1" ht="24.95" customHeight="1" x14ac:dyDescent="0.25">
      <c r="A12" s="28" t="s">
        <v>21</v>
      </c>
      <c r="B12" s="29">
        <f>[1]PROCARS!BI17</f>
        <v>1662963</v>
      </c>
      <c r="C12" s="29">
        <f>[1]PROCARS!BM17</f>
        <v>927344</v>
      </c>
      <c r="D12" s="30">
        <f>[1]PROCARS!BQ17</f>
        <v>918825</v>
      </c>
      <c r="E12" s="30">
        <f>[1]PROCARS!BU17</f>
        <v>1010466</v>
      </c>
      <c r="F12" s="30">
        <f>[1]PROCARS!BY17</f>
        <v>1026689.9999999999</v>
      </c>
      <c r="G12" s="35">
        <f t="shared" si="2"/>
        <v>-0.38300000000000001</v>
      </c>
      <c r="H12" s="35">
        <f t="shared" si="2"/>
        <v>0.107</v>
      </c>
      <c r="I12" s="35">
        <f t="shared" si="2"/>
        <v>0.11700000000000001</v>
      </c>
      <c r="J12" s="35">
        <f t="shared" si="2"/>
        <v>1.6E-2</v>
      </c>
    </row>
    <row r="13" spans="1:10" s="13" customFormat="1" ht="24.95" customHeight="1" x14ac:dyDescent="0.25">
      <c r="A13" s="28" t="s">
        <v>22</v>
      </c>
      <c r="B13" s="29">
        <f>[1]PROCARS!BI18</f>
        <v>4663749</v>
      </c>
      <c r="C13" s="29">
        <f>[1]PROCARS!BM18</f>
        <v>3515488</v>
      </c>
      <c r="D13" s="30">
        <f>[1]PROCARS!BQ18</f>
        <v>3096165</v>
      </c>
      <c r="E13" s="30">
        <f>[1]PROCARS!BU18</f>
        <v>3480357</v>
      </c>
      <c r="F13" s="30">
        <f>[1]PROCARS!BY18</f>
        <v>4109371</v>
      </c>
      <c r="G13" s="35">
        <f t="shared" si="2"/>
        <v>-0.11899999999999999</v>
      </c>
      <c r="H13" s="35">
        <f t="shared" si="2"/>
        <v>0.16900000000000001</v>
      </c>
      <c r="I13" s="35">
        <f t="shared" si="2"/>
        <v>0.32700000000000001</v>
      </c>
      <c r="J13" s="35">
        <f t="shared" si="2"/>
        <v>0.18099999999999999</v>
      </c>
    </row>
    <row r="14" spans="1:10" s="13" customFormat="1" ht="24.95" customHeight="1" x14ac:dyDescent="0.25">
      <c r="A14" s="28" t="s">
        <v>23</v>
      </c>
      <c r="B14" s="29">
        <f>[1]PROCARS!BI19</f>
        <v>542472</v>
      </c>
      <c r="C14" s="29">
        <f>[1]PROCARS!BM19</f>
        <v>451718</v>
      </c>
      <c r="D14" s="30">
        <f>[1]PROCARS!BQ19</f>
        <v>443819</v>
      </c>
      <c r="E14" s="30">
        <f>[1]PROCARS!BU19</f>
        <v>473194</v>
      </c>
      <c r="F14" s="30">
        <f>[1]PROCARS!BY19</f>
        <v>541953</v>
      </c>
      <c r="G14" s="32">
        <f t="shared" si="2"/>
        <v>-1E-3</v>
      </c>
      <c r="H14" s="32">
        <f t="shared" si="2"/>
        <v>0.2</v>
      </c>
      <c r="I14" s="32">
        <f t="shared" si="2"/>
        <v>0.221</v>
      </c>
      <c r="J14" s="32">
        <f t="shared" si="2"/>
        <v>0.14499999999999999</v>
      </c>
    </row>
    <row r="15" spans="1:10" s="13" customFormat="1" ht="24.95" customHeight="1" x14ac:dyDescent="0.25">
      <c r="A15" s="28" t="s">
        <v>24</v>
      </c>
      <c r="B15" s="29">
        <f>[1]PROCARS!BI20</f>
        <v>176113</v>
      </c>
      <c r="C15" s="29">
        <f>[1]PROCARS!BM20</f>
        <v>127058</v>
      </c>
      <c r="D15" s="30">
        <f>[1]PROCARS!BQ20</f>
        <v>107021.05263157895</v>
      </c>
      <c r="E15" s="30">
        <f>[1]PROCARS!BU20</f>
        <v>101670</v>
      </c>
      <c r="F15" s="30">
        <f>[1]PROCARS!BY20</f>
        <v>123379</v>
      </c>
      <c r="G15" s="36">
        <f t="shared" si="2"/>
        <v>-0.29899999999999999</v>
      </c>
      <c r="H15" s="36">
        <f t="shared" si="2"/>
        <v>-2.9000000000000001E-2</v>
      </c>
      <c r="I15" s="36">
        <f t="shared" si="2"/>
        <v>0.153</v>
      </c>
      <c r="J15" s="36">
        <f t="shared" si="2"/>
        <v>0.214</v>
      </c>
    </row>
    <row r="16" spans="1:10" s="13" customFormat="1" ht="24.95" customHeight="1" x14ac:dyDescent="0.25">
      <c r="A16" s="28" t="s">
        <v>25</v>
      </c>
      <c r="B16" s="29">
        <f>[1]PROCARS!BI21</f>
        <v>282142</v>
      </c>
      <c r="C16" s="29">
        <f>[1]PROCARS!BM21</f>
        <v>211281</v>
      </c>
      <c r="D16" s="30">
        <f>[1]PROCARS!BQ21</f>
        <v>229221</v>
      </c>
      <c r="E16" s="30">
        <f>[1]PROCARS!BU21</f>
        <v>256018</v>
      </c>
      <c r="F16" s="30">
        <f>[1]PROCARS!BY21</f>
        <v>243201</v>
      </c>
      <c r="G16" s="32">
        <f t="shared" si="2"/>
        <v>-0.13800000000000001</v>
      </c>
      <c r="H16" s="32">
        <f t="shared" si="2"/>
        <v>0.151</v>
      </c>
      <c r="I16" s="32">
        <f t="shared" si="2"/>
        <v>6.0999999999999999E-2</v>
      </c>
      <c r="J16" s="32">
        <f t="shared" si="2"/>
        <v>-0.05</v>
      </c>
    </row>
    <row r="17" spans="1:10" s="13" customFormat="1" ht="24.95" customHeight="1" x14ac:dyDescent="0.25">
      <c r="A17" s="28" t="s">
        <v>26</v>
      </c>
      <c r="B17" s="29">
        <f>[1]PROCARS!BI22</f>
        <v>2248291</v>
      </c>
      <c r="C17" s="29">
        <f>[1]PROCARS!BM22</f>
        <v>1800664</v>
      </c>
      <c r="D17" s="30">
        <f>[1]PROCARS!BQ22</f>
        <v>1662174</v>
      </c>
      <c r="E17" s="30">
        <f>[1]PROCARS!BU22</f>
        <v>1787197</v>
      </c>
      <c r="F17" s="30">
        <f>[1]PROCARS!BY22</f>
        <v>1907050</v>
      </c>
      <c r="G17" s="32">
        <f t="shared" si="2"/>
        <v>-0.152</v>
      </c>
      <c r="H17" s="32">
        <f t="shared" si="2"/>
        <v>5.8999999999999997E-2</v>
      </c>
      <c r="I17" s="32">
        <f t="shared" si="2"/>
        <v>0.14699999999999999</v>
      </c>
      <c r="J17" s="32">
        <f t="shared" si="2"/>
        <v>6.7000000000000004E-2</v>
      </c>
    </row>
    <row r="18" spans="1:10" s="13" customFormat="1" ht="24.95" customHeight="1" x14ac:dyDescent="0.25">
      <c r="A18" s="28" t="s">
        <v>27</v>
      </c>
      <c r="B18" s="29">
        <f>[1]PROCARS!BI23</f>
        <v>279000</v>
      </c>
      <c r="C18" s="29">
        <f>[1]PROCARS!BM23</f>
        <v>249000</v>
      </c>
      <c r="D18" s="30">
        <f>[1]PROCARS!BQ23</f>
        <v>258023</v>
      </c>
      <c r="E18" s="30">
        <f>[1]PROCARS!BU23</f>
        <v>238955</v>
      </c>
      <c r="F18" s="30">
        <f>[1]PROCARS!BY23</f>
        <v>276750</v>
      </c>
      <c r="G18" s="36">
        <f t="shared" si="2"/>
        <v>-8.0000000000000002E-3</v>
      </c>
      <c r="H18" s="36">
        <f t="shared" si="2"/>
        <v>0.111</v>
      </c>
      <c r="I18" s="36">
        <f t="shared" si="2"/>
        <v>7.2999999999999995E-2</v>
      </c>
      <c r="J18" s="36">
        <f t="shared" si="2"/>
        <v>0.158</v>
      </c>
    </row>
    <row r="19" spans="1:10" s="13" customFormat="1" ht="24.95" customHeight="1" x14ac:dyDescent="0.25">
      <c r="A19" s="28" t="s">
        <v>28</v>
      </c>
      <c r="B19" s="29">
        <f>[1]PROCARS!BI24</f>
        <v>1303135</v>
      </c>
      <c r="C19" s="29">
        <f>[1]PROCARS!BM24</f>
        <v>920928</v>
      </c>
      <c r="D19" s="30">
        <f>[1]PROCARS!BQ24</f>
        <v>859575</v>
      </c>
      <c r="E19" s="30">
        <f>[1]PROCARS!BU24</f>
        <v>775014</v>
      </c>
      <c r="F19" s="30">
        <f>[1]PROCARS!BY24</f>
        <v>905117</v>
      </c>
      <c r="G19" s="37">
        <f t="shared" si="2"/>
        <v>-0.30499999999999999</v>
      </c>
      <c r="H19" s="37">
        <f t="shared" si="2"/>
        <v>-1.7000000000000001E-2</v>
      </c>
      <c r="I19" s="37">
        <f t="shared" si="2"/>
        <v>5.2999999999999999E-2</v>
      </c>
      <c r="J19" s="37">
        <f t="shared" si="2"/>
        <v>0.16800000000000001</v>
      </c>
    </row>
    <row r="20" spans="1:10" s="38" customFormat="1" ht="30" customHeight="1" x14ac:dyDescent="0.25">
      <c r="A20" s="22" t="s">
        <v>29</v>
      </c>
      <c r="B20" s="23">
        <f>SUM(B21:B26)</f>
        <v>4157849</v>
      </c>
      <c r="C20" s="23">
        <f>SUM(C21:C26)</f>
        <v>3408716.9280000003</v>
      </c>
      <c r="D20" s="24">
        <f>SUM(D21:D26)</f>
        <v>3329300.4716981133</v>
      </c>
      <c r="E20" s="24">
        <f>SUM(E21:E26)</f>
        <v>3474405</v>
      </c>
      <c r="F20" s="24">
        <f>SUM(F21:F26)</f>
        <v>3858272</v>
      </c>
      <c r="G20" s="25">
        <f t="shared" si="2"/>
        <v>-7.1999999999999995E-2</v>
      </c>
      <c r="H20" s="25">
        <f t="shared" si="2"/>
        <v>0.13200000000000001</v>
      </c>
      <c r="I20" s="25">
        <f t="shared" si="2"/>
        <v>0.159</v>
      </c>
      <c r="J20" s="25">
        <f t="shared" si="2"/>
        <v>0.11</v>
      </c>
    </row>
    <row r="21" spans="1:10" s="13" customFormat="1" ht="24.95" customHeight="1" x14ac:dyDescent="0.25">
      <c r="A21" s="28" t="s">
        <v>30</v>
      </c>
      <c r="B21" s="39">
        <f>[1]PROCARS!BI27</f>
        <v>1427563</v>
      </c>
      <c r="C21" s="39">
        <f>[1]PROCARS!BM27</f>
        <v>1152901</v>
      </c>
      <c r="D21" s="40">
        <f>[1]PROCARS!BQ27</f>
        <v>1105223</v>
      </c>
      <c r="E21" s="40">
        <f>[1]PROCARS!BU27</f>
        <v>1217787</v>
      </c>
      <c r="F21" s="40">
        <f>[1]PROCARS!BY27</f>
        <v>1397816</v>
      </c>
      <c r="G21" s="41">
        <f t="shared" si="2"/>
        <v>-2.1000000000000001E-2</v>
      </c>
      <c r="H21" s="41">
        <f t="shared" si="2"/>
        <v>0.21199999999999999</v>
      </c>
      <c r="I21" s="41">
        <f t="shared" si="2"/>
        <v>0.26500000000000001</v>
      </c>
      <c r="J21" s="41">
        <f t="shared" si="2"/>
        <v>0.14799999999999999</v>
      </c>
    </row>
    <row r="22" spans="1:10" s="42" customFormat="1" ht="24.95" customHeight="1" x14ac:dyDescent="0.25">
      <c r="A22" s="28" t="s">
        <v>31</v>
      </c>
      <c r="B22" s="29">
        <f>[1]PROCARS!BI28</f>
        <v>498158</v>
      </c>
      <c r="C22" s="29">
        <f>[1]PROCARS!BM28</f>
        <v>406496.92800000001</v>
      </c>
      <c r="D22" s="30">
        <f>[1]PROCARS!BQ28</f>
        <v>416725.47169811319</v>
      </c>
      <c r="E22" s="30">
        <f>[1]PROCARS!BU28</f>
        <v>441729</v>
      </c>
      <c r="F22" s="30">
        <f>[1]PROCARS!BY28</f>
        <v>507225</v>
      </c>
      <c r="G22" s="32">
        <f t="shared" si="2"/>
        <v>1.7999999999999999E-2</v>
      </c>
      <c r="H22" s="32">
        <f t="shared" si="2"/>
        <v>0.248</v>
      </c>
      <c r="I22" s="32">
        <f t="shared" si="2"/>
        <v>0.217</v>
      </c>
      <c r="J22" s="32">
        <f t="shared" si="2"/>
        <v>0.14799999999999999</v>
      </c>
    </row>
    <row r="23" spans="1:10" s="42" customFormat="1" ht="24.95" customHeight="1" x14ac:dyDescent="0.25">
      <c r="A23" s="28" t="s">
        <v>32</v>
      </c>
      <c r="B23" s="29">
        <f>[1]PROCARS!BI29</f>
        <v>434700</v>
      </c>
      <c r="C23" s="29">
        <f>[1]PROCARS!BM29</f>
        <v>278900</v>
      </c>
      <c r="D23" s="30">
        <f>[1]PROCARS!BQ29</f>
        <v>260800</v>
      </c>
      <c r="E23" s="30">
        <f>[1]PROCARS!BU29</f>
        <v>255100</v>
      </c>
      <c r="F23" s="30">
        <f>[1]PROCARS!BY29</f>
        <v>299300</v>
      </c>
      <c r="G23" s="32">
        <f t="shared" si="2"/>
        <v>-0.311</v>
      </c>
      <c r="H23" s="32">
        <f t="shared" si="2"/>
        <v>7.2999999999999995E-2</v>
      </c>
      <c r="I23" s="32">
        <f t="shared" si="2"/>
        <v>0.14799999999999999</v>
      </c>
      <c r="J23" s="32">
        <f t="shared" si="2"/>
        <v>0.17299999999999999</v>
      </c>
    </row>
    <row r="24" spans="1:10" s="13" customFormat="1" ht="24.95" customHeight="1" x14ac:dyDescent="0.25">
      <c r="A24" s="28" t="s">
        <v>33</v>
      </c>
      <c r="B24" s="29">
        <f>[1]PROCARS!BI30</f>
        <v>490412</v>
      </c>
      <c r="C24" s="29">
        <f>[1]PROCARS!BM30</f>
        <v>438107</v>
      </c>
      <c r="D24" s="30">
        <f>[1]PROCARS!BQ30</f>
        <v>420755</v>
      </c>
      <c r="E24" s="30">
        <f>[1]PROCARS!BU30</f>
        <v>509465</v>
      </c>
      <c r="F24" s="30">
        <f>[1]PROCARS!BY30</f>
        <v>513050</v>
      </c>
      <c r="G24" s="32">
        <f t="shared" si="2"/>
        <v>4.5999999999999999E-2</v>
      </c>
      <c r="H24" s="32">
        <f t="shared" si="2"/>
        <v>0.17100000000000001</v>
      </c>
      <c r="I24" s="32">
        <f t="shared" si="2"/>
        <v>0.219</v>
      </c>
      <c r="J24" s="32">
        <f t="shared" si="2"/>
        <v>7.0000000000000001E-3</v>
      </c>
    </row>
    <row r="25" spans="1:10" s="13" customFormat="1" ht="24.95" customHeight="1" x14ac:dyDescent="0.25">
      <c r="A25" s="28" t="s">
        <v>34</v>
      </c>
      <c r="B25" s="29">
        <f>[1]PROCARS!BI31</f>
        <v>1107902</v>
      </c>
      <c r="C25" s="29">
        <f>[1]PROCARS!BM31</f>
        <v>990598</v>
      </c>
      <c r="D25" s="30">
        <f>[1]PROCARS!BQ31</f>
        <v>1030000</v>
      </c>
      <c r="E25" s="30">
        <f>[1]PROCARS!BU31</f>
        <v>982194</v>
      </c>
      <c r="F25" s="30">
        <f>[1]PROCARS!BY31</f>
        <v>1080000</v>
      </c>
      <c r="G25" s="32">
        <f t="shared" si="2"/>
        <v>-2.5000000000000001E-2</v>
      </c>
      <c r="H25" s="32">
        <f t="shared" si="2"/>
        <v>0.09</v>
      </c>
      <c r="I25" s="32">
        <f t="shared" si="2"/>
        <v>4.9000000000000002E-2</v>
      </c>
      <c r="J25" s="32">
        <f t="shared" si="2"/>
        <v>0.1</v>
      </c>
    </row>
    <row r="26" spans="1:10" s="13" customFormat="1" ht="24.95" customHeight="1" x14ac:dyDescent="0.25">
      <c r="A26" s="43" t="s">
        <v>35</v>
      </c>
      <c r="B26" s="44">
        <f>[1]PROCARS!BI32</f>
        <v>199114</v>
      </c>
      <c r="C26" s="44">
        <f>[1]PROCARS!BM32</f>
        <v>141714</v>
      </c>
      <c r="D26" s="45">
        <f>[1]PROCARS!BQ32</f>
        <v>95797</v>
      </c>
      <c r="E26" s="45">
        <f>[1]PROCARS!BU32</f>
        <v>68130</v>
      </c>
      <c r="F26" s="45">
        <f>[1]PROCARS!BY32</f>
        <v>60881</v>
      </c>
      <c r="G26" s="37">
        <f t="shared" si="2"/>
        <v>-0.69399999999999995</v>
      </c>
      <c r="H26" s="37">
        <f t="shared" si="2"/>
        <v>-0.56999999999999995</v>
      </c>
      <c r="I26" s="37">
        <f t="shared" si="2"/>
        <v>-0.36399999999999999</v>
      </c>
      <c r="J26" s="37">
        <f t="shared" si="2"/>
        <v>-0.106</v>
      </c>
    </row>
    <row r="27" spans="1:10" s="27" customFormat="1" ht="30" customHeight="1" x14ac:dyDescent="0.25">
      <c r="A27" s="46" t="s">
        <v>36</v>
      </c>
      <c r="B27" s="47">
        <f>B28+B29+B36</f>
        <v>2865038</v>
      </c>
      <c r="C27" s="47">
        <f>C28+C29+C36</f>
        <v>2489854</v>
      </c>
      <c r="D27" s="47">
        <f t="shared" ref="D27" si="3">D28+D29+D36</f>
        <v>2483452</v>
      </c>
      <c r="E27" s="47">
        <f>E28+E29+E36</f>
        <v>1706703</v>
      </c>
      <c r="F27" s="47">
        <f>F28+F29+F36</f>
        <v>2040305.3065953655</v>
      </c>
      <c r="G27" s="21">
        <f t="shared" si="2"/>
        <v>-0.28799999999999998</v>
      </c>
      <c r="H27" s="21">
        <f t="shared" si="2"/>
        <v>-0.18099999999999999</v>
      </c>
      <c r="I27" s="21">
        <f t="shared" si="2"/>
        <v>-0.17799999999999999</v>
      </c>
      <c r="J27" s="21">
        <f t="shared" si="2"/>
        <v>0.19500000000000001</v>
      </c>
    </row>
    <row r="28" spans="1:10" s="51" customFormat="1" ht="24.95" customHeight="1" x14ac:dyDescent="0.35">
      <c r="A28" s="48" t="s">
        <v>37</v>
      </c>
      <c r="B28" s="49">
        <f>[1]PROCARS!BI$34</f>
        <v>34985</v>
      </c>
      <c r="C28" s="49">
        <f>[1]PROCARS!BM$34</f>
        <v>23272</v>
      </c>
      <c r="D28" s="50">
        <f>[1]PROCARS!BQ$34</f>
        <v>21109</v>
      </c>
      <c r="E28" s="50">
        <f>[1]PROCARS!BU$34</f>
        <v>4358</v>
      </c>
      <c r="F28" s="50">
        <f>[1]PROCARS!BY$34</f>
        <v>0</v>
      </c>
      <c r="G28" s="21">
        <f t="shared" si="2"/>
        <v>-1</v>
      </c>
      <c r="H28" s="21">
        <f t="shared" si="2"/>
        <v>-1</v>
      </c>
      <c r="I28" s="21">
        <f t="shared" si="2"/>
        <v>-1</v>
      </c>
      <c r="J28" s="21">
        <f t="shared" si="2"/>
        <v>-1</v>
      </c>
    </row>
    <row r="29" spans="1:10" s="51" customFormat="1" ht="24.95" customHeight="1" x14ac:dyDescent="0.35">
      <c r="A29" s="48" t="s">
        <v>38</v>
      </c>
      <c r="B29" s="49">
        <f t="shared" ref="B29:E29" si="4">SUM(B30:B35)-B32</f>
        <v>1847411</v>
      </c>
      <c r="C29" s="49">
        <f t="shared" si="4"/>
        <v>1611539</v>
      </c>
      <c r="D29" s="49">
        <f t="shared" si="4"/>
        <v>1679508</v>
      </c>
      <c r="E29" s="49">
        <f t="shared" si="4"/>
        <v>891456</v>
      </c>
      <c r="F29" s="49">
        <f>SUM(F30:F35)-F32</f>
        <v>1087638.3065953655</v>
      </c>
      <c r="G29" s="25">
        <f t="shared" si="2"/>
        <v>-0.41099999999999998</v>
      </c>
      <c r="H29" s="25">
        <f t="shared" si="2"/>
        <v>-0.32500000000000001</v>
      </c>
      <c r="I29" s="25">
        <f t="shared" si="2"/>
        <v>-0.35199999999999998</v>
      </c>
      <c r="J29" s="25">
        <f t="shared" si="2"/>
        <v>0.22</v>
      </c>
    </row>
    <row r="30" spans="1:10" s="13" customFormat="1" ht="24.95" customHeight="1" x14ac:dyDescent="0.25">
      <c r="A30" s="28" t="s">
        <v>39</v>
      </c>
      <c r="B30" s="29">
        <f>[1]PROCARS!BI38</f>
        <v>1523607</v>
      </c>
      <c r="C30" s="29">
        <f>[1]PROCARS!BM38</f>
        <v>1260518</v>
      </c>
      <c r="D30" s="30">
        <f>[1]PROCARS!BQ38</f>
        <v>1352740</v>
      </c>
      <c r="E30" s="30">
        <f>[1]PROCARS!BU38</f>
        <v>449274</v>
      </c>
      <c r="F30" s="30">
        <f>[1]PROCARS!BY38</f>
        <v>526439</v>
      </c>
      <c r="G30" s="41">
        <f t="shared" si="2"/>
        <v>-0.65400000000000003</v>
      </c>
      <c r="H30" s="41">
        <f t="shared" si="2"/>
        <v>-0.58199999999999996</v>
      </c>
      <c r="I30" s="41">
        <f t="shared" si="2"/>
        <v>-0.61099999999999999</v>
      </c>
      <c r="J30" s="41">
        <f t="shared" si="2"/>
        <v>0.17199999999999999</v>
      </c>
    </row>
    <row r="31" spans="1:10" s="13" customFormat="1" ht="24.95" customHeight="1" x14ac:dyDescent="0.25">
      <c r="A31" s="28" t="s">
        <v>40</v>
      </c>
      <c r="B31" s="29">
        <f>[1]PROCARS!BI39</f>
        <v>2360</v>
      </c>
      <c r="C31" s="29">
        <f>[1]PROCARS!BM39</f>
        <v>1949</v>
      </c>
      <c r="D31" s="30">
        <f>[1]PROCARS!BQ39</f>
        <v>2079</v>
      </c>
      <c r="E31" s="30">
        <f>[1]PROCARS!BU39</f>
        <v>2049</v>
      </c>
      <c r="F31" s="30">
        <f>[1]PROCARS!BY39</f>
        <v>3738</v>
      </c>
      <c r="G31" s="32">
        <f t="shared" si="2"/>
        <v>0.58399999999999996</v>
      </c>
      <c r="H31" s="32">
        <f t="shared" si="2"/>
        <v>0.91800000000000004</v>
      </c>
      <c r="I31" s="32">
        <f t="shared" si="2"/>
        <v>0.79800000000000004</v>
      </c>
      <c r="J31" s="32">
        <f t="shared" si="2"/>
        <v>0.82399999999999995</v>
      </c>
    </row>
    <row r="32" spans="1:10" s="13" customFormat="1" ht="24.95" customHeight="1" x14ac:dyDescent="0.25">
      <c r="A32" s="28" t="s">
        <v>41</v>
      </c>
      <c r="B32" s="29">
        <f>[1]PROCARS!BI40</f>
        <v>20427</v>
      </c>
      <c r="C32" s="29">
        <f>[1]PROCARS!BM40</f>
        <v>21295</v>
      </c>
      <c r="D32" s="30">
        <f>[1]PROCARS!BQ40</f>
        <v>29891</v>
      </c>
      <c r="E32" s="52" t="str">
        <f>[1]PROCARS!BU40</f>
        <v>N/A</v>
      </c>
      <c r="F32" s="52" t="str">
        <f>[1]PROCARS!BY40</f>
        <v>N/A</v>
      </c>
      <c r="G32" s="53" t="s">
        <v>42</v>
      </c>
      <c r="H32" s="53" t="s">
        <v>42</v>
      </c>
      <c r="I32" s="53" t="s">
        <v>42</v>
      </c>
      <c r="J32" s="53" t="s">
        <v>42</v>
      </c>
    </row>
    <row r="33" spans="1:10" s="13" customFormat="1" ht="24.95" customHeight="1" x14ac:dyDescent="0.25">
      <c r="A33" s="28" t="s">
        <v>43</v>
      </c>
      <c r="B33" s="29">
        <f>[1]PROCARS!BI41</f>
        <v>44077</v>
      </c>
      <c r="C33" s="29">
        <f>[1]PROCARS!BM41</f>
        <v>64790</v>
      </c>
      <c r="D33" s="30">
        <f>[1]PROCARS!BQ41</f>
        <v>80679</v>
      </c>
      <c r="E33" s="30">
        <f>[1]PROCARS!BU41</f>
        <v>103345</v>
      </c>
      <c r="F33" s="30">
        <f>[1]PROCARS!BY41</f>
        <v>134054</v>
      </c>
      <c r="G33" s="32">
        <f t="shared" si="2"/>
        <v>2.0409999999999999</v>
      </c>
      <c r="H33" s="32">
        <f t="shared" si="2"/>
        <v>1.069</v>
      </c>
      <c r="I33" s="32">
        <f t="shared" si="2"/>
        <v>0.66200000000000003</v>
      </c>
      <c r="J33" s="32">
        <f t="shared" si="2"/>
        <v>0.29699999999999999</v>
      </c>
    </row>
    <row r="34" spans="1:10" s="13" customFormat="1" ht="24.95" customHeight="1" x14ac:dyDescent="0.25">
      <c r="A34" s="28" t="s">
        <v>44</v>
      </c>
      <c r="B34" s="29">
        <f>[1]PROCARS!BI42</f>
        <v>6254</v>
      </c>
      <c r="C34" s="29">
        <f>[1]PROCARS!BM42</f>
        <v>4202</v>
      </c>
      <c r="D34" s="30">
        <f>[1]PROCARS!BQ42</f>
        <v>7342</v>
      </c>
      <c r="E34" s="52">
        <f>[1]PROCARS!BU42</f>
        <v>1490</v>
      </c>
      <c r="F34" s="52">
        <f>[1]PROCARS!BY42</f>
        <v>1993.3065953654188</v>
      </c>
      <c r="G34" s="32">
        <f t="shared" si="2"/>
        <v>-0.68100000000000005</v>
      </c>
      <c r="H34" s="32">
        <f t="shared" si="2"/>
        <v>-0.52600000000000002</v>
      </c>
      <c r="I34" s="32">
        <f t="shared" si="2"/>
        <v>-0.72899999999999998</v>
      </c>
      <c r="J34" s="32">
        <f t="shared" si="2"/>
        <v>0.33800000000000002</v>
      </c>
    </row>
    <row r="35" spans="1:10" s="57" customFormat="1" ht="24.95" customHeight="1" x14ac:dyDescent="0.25">
      <c r="A35" s="54" t="s">
        <v>45</v>
      </c>
      <c r="B35" s="55">
        <f>[1]PROCARS!BI43</f>
        <v>271113</v>
      </c>
      <c r="C35" s="55">
        <f>[1]PROCARS!BM43</f>
        <v>280080</v>
      </c>
      <c r="D35" s="56">
        <f>[1]PROCARS!BQ43</f>
        <v>236668</v>
      </c>
      <c r="E35" s="56">
        <f>[1]PROCARS!BU43</f>
        <v>335298</v>
      </c>
      <c r="F35" s="56">
        <f>[1]PROCARS!BY43</f>
        <v>421414</v>
      </c>
      <c r="G35" s="37">
        <f t="shared" si="2"/>
        <v>0.55400000000000005</v>
      </c>
      <c r="H35" s="37">
        <f t="shared" si="2"/>
        <v>0.505</v>
      </c>
      <c r="I35" s="37">
        <f t="shared" si="2"/>
        <v>0.78100000000000003</v>
      </c>
      <c r="J35" s="37">
        <f t="shared" si="2"/>
        <v>0.25700000000000001</v>
      </c>
    </row>
    <row r="36" spans="1:10" s="51" customFormat="1" ht="24.95" customHeight="1" x14ac:dyDescent="0.35">
      <c r="A36" s="58" t="s">
        <v>46</v>
      </c>
      <c r="B36" s="49">
        <f>[1]PROCARS!BI44</f>
        <v>982642</v>
      </c>
      <c r="C36" s="49">
        <f>[1]PROCARS!BM44</f>
        <v>855043</v>
      </c>
      <c r="D36" s="50">
        <f>[1]PROCARS!BQ44</f>
        <v>782835</v>
      </c>
      <c r="E36" s="50">
        <f>[1]PROCARS!BU44</f>
        <v>810889</v>
      </c>
      <c r="F36" s="50">
        <f>[1]PROCARS!BY44</f>
        <v>952667</v>
      </c>
      <c r="G36" s="59">
        <f t="shared" si="2"/>
        <v>-3.1E-2</v>
      </c>
      <c r="H36" s="59">
        <f t="shared" si="2"/>
        <v>0.114</v>
      </c>
      <c r="I36" s="59">
        <f t="shared" si="2"/>
        <v>0.217</v>
      </c>
      <c r="J36" s="59">
        <f t="shared" si="2"/>
        <v>0.17499999999999999</v>
      </c>
    </row>
    <row r="37" spans="1:10" s="17" customFormat="1" ht="39.950000000000003" customHeight="1" x14ac:dyDescent="0.25">
      <c r="A37" s="60" t="s">
        <v>47</v>
      </c>
      <c r="B37" s="15">
        <f t="shared" ref="B37:F37" si="5">B38+B42</f>
        <v>7004767</v>
      </c>
      <c r="C37" s="15">
        <f t="shared" si="5"/>
        <v>4967015</v>
      </c>
      <c r="D37" s="61">
        <f t="shared" si="5"/>
        <v>4491915</v>
      </c>
      <c r="E37" s="61">
        <f t="shared" si="5"/>
        <v>4784773</v>
      </c>
      <c r="F37" s="61">
        <f t="shared" si="5"/>
        <v>5146607</v>
      </c>
      <c r="G37" s="62">
        <f t="shared" si="2"/>
        <v>-0.26500000000000001</v>
      </c>
      <c r="H37" s="62">
        <f t="shared" si="2"/>
        <v>3.5999999999999997E-2</v>
      </c>
      <c r="I37" s="62">
        <f t="shared" si="2"/>
        <v>0.14599999999999999</v>
      </c>
      <c r="J37" s="62">
        <f t="shared" si="2"/>
        <v>7.5999999999999998E-2</v>
      </c>
    </row>
    <row r="38" spans="1:10" s="27" customFormat="1" ht="30" customHeight="1" x14ac:dyDescent="0.25">
      <c r="A38" s="18" t="s">
        <v>48</v>
      </c>
      <c r="B38" s="63">
        <f t="shared" ref="B38:F38" si="6">SUM(B39:B41)</f>
        <v>4369893</v>
      </c>
      <c r="C38" s="63">
        <f t="shared" si="6"/>
        <v>3219558</v>
      </c>
      <c r="D38" s="64">
        <f t="shared" si="6"/>
        <v>2559194</v>
      </c>
      <c r="E38" s="64">
        <f t="shared" si="6"/>
        <v>2650980</v>
      </c>
      <c r="F38" s="64">
        <f t="shared" si="6"/>
        <v>3025512</v>
      </c>
      <c r="G38" s="21">
        <f t="shared" si="2"/>
        <v>-0.308</v>
      </c>
      <c r="H38" s="21">
        <f t="shared" si="2"/>
        <v>-0.06</v>
      </c>
      <c r="I38" s="21">
        <f t="shared" si="2"/>
        <v>0.182</v>
      </c>
      <c r="J38" s="21">
        <f t="shared" si="2"/>
        <v>0.14099999999999999</v>
      </c>
    </row>
    <row r="39" spans="1:10" s="13" customFormat="1" ht="24.95" customHeight="1" x14ac:dyDescent="0.25">
      <c r="A39" s="28" t="s">
        <v>49</v>
      </c>
      <c r="B39" s="65">
        <f>[1]PROCARS!BI47</f>
        <v>461370</v>
      </c>
      <c r="C39" s="65">
        <f>[1]PROCARS!BM47</f>
        <v>327681</v>
      </c>
      <c r="D39" s="66">
        <f>[1]PROCARS!BQ47</f>
        <v>288235</v>
      </c>
      <c r="E39" s="66">
        <f>[1]PROCARS!BU47</f>
        <v>289371</v>
      </c>
      <c r="F39" s="66">
        <f>[1]PROCARS!BY47</f>
        <v>376588</v>
      </c>
      <c r="G39" s="41">
        <f t="shared" si="2"/>
        <v>-0.184</v>
      </c>
      <c r="H39" s="41">
        <f t="shared" si="2"/>
        <v>0.14899999999999999</v>
      </c>
      <c r="I39" s="41">
        <f t="shared" si="2"/>
        <v>0.307</v>
      </c>
      <c r="J39" s="41">
        <f t="shared" si="2"/>
        <v>0.30099999999999999</v>
      </c>
    </row>
    <row r="40" spans="1:10" s="13" customFormat="1" ht="24.95" customHeight="1" x14ac:dyDescent="0.25">
      <c r="A40" s="28" t="s">
        <v>50</v>
      </c>
      <c r="B40" s="65">
        <f>[1]PROCARS!BI48</f>
        <v>1396812</v>
      </c>
      <c r="C40" s="65">
        <f>[1]PROCARS!BM48</f>
        <v>967479</v>
      </c>
      <c r="D40" s="66">
        <f>[1]PROCARS!BQ48</f>
        <v>708242</v>
      </c>
      <c r="E40" s="66">
        <f>[1]PROCARS!BU48</f>
        <v>658001</v>
      </c>
      <c r="F40" s="66">
        <f>[1]PROCARS!BY48</f>
        <v>903753</v>
      </c>
      <c r="G40" s="32">
        <f t="shared" si="2"/>
        <v>-0.35299999999999998</v>
      </c>
      <c r="H40" s="32">
        <f t="shared" si="2"/>
        <v>-6.6000000000000003E-2</v>
      </c>
      <c r="I40" s="32">
        <f t="shared" si="2"/>
        <v>0.27600000000000002</v>
      </c>
      <c r="J40" s="32">
        <f t="shared" si="2"/>
        <v>0.373</v>
      </c>
    </row>
    <row r="41" spans="1:10" s="13" customFormat="1" ht="24.95" customHeight="1" x14ac:dyDescent="0.25">
      <c r="A41" s="28" t="s">
        <v>51</v>
      </c>
      <c r="B41" s="67">
        <f>[1]PROCARS!BI49</f>
        <v>2511711</v>
      </c>
      <c r="C41" s="67">
        <f>[1]PROCARS!BM49</f>
        <v>1924398</v>
      </c>
      <c r="D41" s="68">
        <f>[1]PROCARS!BQ49</f>
        <v>1562717</v>
      </c>
      <c r="E41" s="68">
        <f>[1]PROCARS!BU49</f>
        <v>1703608</v>
      </c>
      <c r="F41" s="68">
        <f>[1]PROCARS!BY49</f>
        <v>1745171</v>
      </c>
      <c r="G41" s="37">
        <f t="shared" si="2"/>
        <v>-0.30499999999999999</v>
      </c>
      <c r="H41" s="37">
        <f t="shared" si="2"/>
        <v>-9.2999999999999999E-2</v>
      </c>
      <c r="I41" s="37">
        <f t="shared" si="2"/>
        <v>0.11700000000000001</v>
      </c>
      <c r="J41" s="37">
        <f t="shared" si="2"/>
        <v>2.4E-2</v>
      </c>
    </row>
    <row r="42" spans="1:10" s="27" customFormat="1" ht="30" customHeight="1" x14ac:dyDescent="0.25">
      <c r="A42" s="18" t="s">
        <v>52</v>
      </c>
      <c r="B42" s="47">
        <f>SUM(B43:B45)</f>
        <v>2634874</v>
      </c>
      <c r="C42" s="47">
        <f>SUM(C43:C45)</f>
        <v>1747457</v>
      </c>
      <c r="D42" s="69">
        <f>SUM(D43:D45)</f>
        <v>1932721</v>
      </c>
      <c r="E42" s="69">
        <f>SUM(E43:E45)</f>
        <v>2133793</v>
      </c>
      <c r="F42" s="69">
        <f>SUM(F43:F45)</f>
        <v>2121095</v>
      </c>
      <c r="G42" s="21">
        <f t="shared" si="2"/>
        <v>-0.19500000000000001</v>
      </c>
      <c r="H42" s="21">
        <f t="shared" si="2"/>
        <v>0.214</v>
      </c>
      <c r="I42" s="21">
        <f t="shared" si="2"/>
        <v>9.7000000000000003E-2</v>
      </c>
      <c r="J42" s="21">
        <f t="shared" si="2"/>
        <v>-6.0000000000000001E-3</v>
      </c>
    </row>
    <row r="43" spans="1:10" s="13" customFormat="1" ht="24.6" customHeight="1" x14ac:dyDescent="0.25">
      <c r="A43" s="28" t="s">
        <v>53</v>
      </c>
      <c r="B43" s="29">
        <f>[1]PROCARS!BI52</f>
        <v>108364</v>
      </c>
      <c r="C43" s="29">
        <f>[1]PROCARS!BM52</f>
        <v>93001</v>
      </c>
      <c r="D43" s="30">
        <f>[1]PROCARS!BQ52</f>
        <v>184106</v>
      </c>
      <c r="E43" s="30">
        <f>[1]PROCARS!BU52</f>
        <v>257505</v>
      </c>
      <c r="F43" s="30">
        <f>[1]PROCARS!BY52</f>
        <v>304783</v>
      </c>
      <c r="G43" s="70">
        <f t="shared" si="2"/>
        <v>1.8129999999999999</v>
      </c>
      <c r="H43" s="70">
        <f t="shared" si="2"/>
        <v>2.2770000000000001</v>
      </c>
      <c r="I43" s="70">
        <f t="shared" si="2"/>
        <v>0.65500000000000003</v>
      </c>
      <c r="J43" s="70">
        <f t="shared" si="2"/>
        <v>0.184</v>
      </c>
    </row>
    <row r="44" spans="1:10" s="13" customFormat="1" ht="24.95" customHeight="1" x14ac:dyDescent="0.25">
      <c r="A44" s="28" t="s">
        <v>54</v>
      </c>
      <c r="B44" s="29">
        <f>[1]PROCARS!BI53</f>
        <v>2448490</v>
      </c>
      <c r="C44" s="29">
        <f>[1]PROCARS!BM53</f>
        <v>1607175</v>
      </c>
      <c r="D44" s="30">
        <f>[1]PROCARS!BQ53</f>
        <v>1707851</v>
      </c>
      <c r="E44" s="30">
        <f>[1]PROCARS!BU53</f>
        <v>1824833</v>
      </c>
      <c r="F44" s="30">
        <f>[1]PROCARS!BY53</f>
        <v>1781612</v>
      </c>
      <c r="G44" s="32">
        <f t="shared" si="2"/>
        <v>-0.27200000000000002</v>
      </c>
      <c r="H44" s="32">
        <f t="shared" si="2"/>
        <v>0.109</v>
      </c>
      <c r="I44" s="32">
        <f t="shared" si="2"/>
        <v>4.2999999999999997E-2</v>
      </c>
      <c r="J44" s="32">
        <f t="shared" si="2"/>
        <v>-2.4E-2</v>
      </c>
    </row>
    <row r="45" spans="1:10" s="13" customFormat="1" ht="24.6" customHeight="1" x14ac:dyDescent="0.25">
      <c r="A45" s="28" t="s">
        <v>55</v>
      </c>
      <c r="B45" s="45">
        <f>[1]PROCARS!BI55</f>
        <v>78020</v>
      </c>
      <c r="C45" s="45">
        <f>[1]PROCARS!BM55</f>
        <v>47281</v>
      </c>
      <c r="D45" s="45">
        <f>[1]PROCARS!BQ55</f>
        <v>40764</v>
      </c>
      <c r="E45" s="45">
        <f>[1]PROCARS!BU55</f>
        <v>51455</v>
      </c>
      <c r="F45" s="45">
        <f>[1]PROCARS!BY55</f>
        <v>34700</v>
      </c>
      <c r="G45" s="32">
        <f t="shared" si="2"/>
        <v>-0.55500000000000005</v>
      </c>
      <c r="H45" s="32">
        <f t="shared" si="2"/>
        <v>-0.26600000000000001</v>
      </c>
      <c r="I45" s="32">
        <f t="shared" si="2"/>
        <v>-0.14899999999999999</v>
      </c>
      <c r="J45" s="32">
        <f t="shared" si="2"/>
        <v>-0.32600000000000001</v>
      </c>
    </row>
    <row r="46" spans="1:10" s="17" customFormat="1" ht="39.950000000000003" customHeight="1" x14ac:dyDescent="0.25">
      <c r="A46" s="71" t="s">
        <v>56</v>
      </c>
      <c r="B46" s="72">
        <f>SUM(B47:B60)</f>
        <v>40650626</v>
      </c>
      <c r="C46" s="72">
        <f t="shared" ref="C46:F46" si="7">SUM(C47:C60)</f>
        <v>35822949</v>
      </c>
      <c r="D46" s="73">
        <f t="shared" si="7"/>
        <v>38188956.368000001</v>
      </c>
      <c r="E46" s="73">
        <f t="shared" si="7"/>
        <v>42324551.689999998</v>
      </c>
      <c r="F46" s="73">
        <f t="shared" si="7"/>
        <v>46612738.440290168</v>
      </c>
      <c r="G46" s="62">
        <f t="shared" si="2"/>
        <v>0.14699999999999999</v>
      </c>
      <c r="H46" s="62">
        <f t="shared" si="2"/>
        <v>0.30099999999999999</v>
      </c>
      <c r="I46" s="62">
        <f t="shared" si="2"/>
        <v>0.221</v>
      </c>
      <c r="J46" s="62">
        <f t="shared" si="2"/>
        <v>0.10100000000000001</v>
      </c>
    </row>
    <row r="47" spans="1:10" s="13" customFormat="1" ht="24.95" customHeight="1" x14ac:dyDescent="0.25">
      <c r="A47" s="28" t="s">
        <v>57</v>
      </c>
      <c r="B47" s="29">
        <f>[1]PROCARS!BI62</f>
        <v>0</v>
      </c>
      <c r="C47" s="29">
        <f>[1]PROCARS!BM62</f>
        <v>0</v>
      </c>
      <c r="D47" s="30">
        <f>[1]PROCARS!BQ62</f>
        <v>0</v>
      </c>
      <c r="E47" s="30">
        <f>[1]PROCARS!BU62</f>
        <v>0</v>
      </c>
      <c r="F47" s="30">
        <f>[1]PROCARS!BY62</f>
        <v>0</v>
      </c>
      <c r="G47" s="53" t="s">
        <v>42</v>
      </c>
      <c r="H47" s="53" t="s">
        <v>42</v>
      </c>
      <c r="I47" s="53" t="s">
        <v>42</v>
      </c>
      <c r="J47" s="53" t="s">
        <v>42</v>
      </c>
    </row>
    <row r="48" spans="1:10" s="13" customFormat="1" ht="24.95" customHeight="1" x14ac:dyDescent="0.25">
      <c r="A48" s="28" t="s">
        <v>58</v>
      </c>
      <c r="B48" s="29">
        <f>[1]PROCARS!BI64</f>
        <v>21389833</v>
      </c>
      <c r="C48" s="29">
        <f>[1]PROCARS!BM64</f>
        <v>19994081</v>
      </c>
      <c r="D48" s="30">
        <f>[1]PROCARS!BQ64</f>
        <v>21444743</v>
      </c>
      <c r="E48" s="30">
        <f>[1]PROCARS!BU64</f>
        <v>23836083</v>
      </c>
      <c r="F48" s="30">
        <f>[1]PROCARS!BY64</f>
        <v>26123757</v>
      </c>
      <c r="G48" s="32">
        <f t="shared" si="2"/>
        <v>0.221</v>
      </c>
      <c r="H48" s="32">
        <f t="shared" si="2"/>
        <v>0.307</v>
      </c>
      <c r="I48" s="32">
        <f t="shared" si="2"/>
        <v>0.218</v>
      </c>
      <c r="J48" s="32">
        <f t="shared" si="2"/>
        <v>9.6000000000000002E-2</v>
      </c>
    </row>
    <row r="49" spans="1:10" s="13" customFormat="1" ht="24.95" customHeight="1" x14ac:dyDescent="0.25">
      <c r="A49" s="28" t="s">
        <v>59</v>
      </c>
      <c r="B49" s="74">
        <f>[1]PROCARS!BI65</f>
        <v>3629008</v>
      </c>
      <c r="C49" s="74">
        <f>[1]PROCARS!BM65</f>
        <v>2836534</v>
      </c>
      <c r="D49" s="75">
        <f>[1]PROCARS!BQ65</f>
        <v>3631095</v>
      </c>
      <c r="E49" s="75">
        <f>[1]PROCARS!BU65</f>
        <v>4439144</v>
      </c>
      <c r="F49" s="75">
        <f>[1]PROCARS!BY65</f>
        <v>4783628</v>
      </c>
      <c r="G49" s="32">
        <f t="shared" si="2"/>
        <v>0.318</v>
      </c>
      <c r="H49" s="32">
        <f t="shared" si="2"/>
        <v>0.68600000000000005</v>
      </c>
      <c r="I49" s="32">
        <f t="shared" si="2"/>
        <v>0.317</v>
      </c>
      <c r="J49" s="32">
        <f t="shared" si="2"/>
        <v>7.8E-2</v>
      </c>
    </row>
    <row r="50" spans="1:10" s="13" customFormat="1" ht="24.95" customHeight="1" x14ac:dyDescent="0.25">
      <c r="A50" s="28" t="s">
        <v>60</v>
      </c>
      <c r="B50" s="33">
        <f>[1]PROCARS!BI66</f>
        <v>1045666</v>
      </c>
      <c r="C50" s="33">
        <f>[1]PROCARS!BM66</f>
        <v>551426</v>
      </c>
      <c r="D50" s="34">
        <f>[1]PROCARS!BQ66</f>
        <v>889756</v>
      </c>
      <c r="E50" s="34">
        <f>[1]PROCARS!BU66</f>
        <v>1214250</v>
      </c>
      <c r="F50" s="34">
        <f>[1]PROCARS!BY66</f>
        <v>1180355</v>
      </c>
      <c r="G50" s="32">
        <f t="shared" si="2"/>
        <v>0.129</v>
      </c>
      <c r="H50" s="32">
        <f t="shared" si="2"/>
        <v>1.141</v>
      </c>
      <c r="I50" s="32">
        <f t="shared" si="2"/>
        <v>0.32700000000000001</v>
      </c>
      <c r="J50" s="32">
        <f t="shared" si="2"/>
        <v>-2.8000000000000001E-2</v>
      </c>
    </row>
    <row r="51" spans="1:10" s="13" customFormat="1" ht="24.95" customHeight="1" x14ac:dyDescent="0.25">
      <c r="A51" s="28" t="s">
        <v>61</v>
      </c>
      <c r="B51" s="76">
        <f>[1]PROCARS!BI67</f>
        <v>770000</v>
      </c>
      <c r="C51" s="76">
        <f>[1]PROCARS!BM67</f>
        <v>826210</v>
      </c>
      <c r="D51" s="52">
        <f>[1]PROCARS!BQ67</f>
        <v>838251</v>
      </c>
      <c r="E51" s="52">
        <f>[1]PROCARS!BU67</f>
        <v>997518.69</v>
      </c>
      <c r="F51" s="52">
        <f>[1]PROCARS!BY67</f>
        <v>1087295.3721</v>
      </c>
      <c r="G51" s="32">
        <f t="shared" si="2"/>
        <v>0.41199999999999998</v>
      </c>
      <c r="H51" s="32">
        <f t="shared" si="2"/>
        <v>0.316</v>
      </c>
      <c r="I51" s="32">
        <f t="shared" si="2"/>
        <v>0.29699999999999999</v>
      </c>
      <c r="J51" s="32">
        <f t="shared" si="2"/>
        <v>0.09</v>
      </c>
    </row>
    <row r="52" spans="1:10" s="13" customFormat="1" ht="24.95" customHeight="1" x14ac:dyDescent="0.25">
      <c r="A52" s="28" t="s">
        <v>62</v>
      </c>
      <c r="B52" s="29">
        <f>[1]PROCARS!BI68</f>
        <v>8329130</v>
      </c>
      <c r="C52" s="29">
        <f>[1]PROCARS!BM68</f>
        <v>6960411</v>
      </c>
      <c r="D52" s="30">
        <f>[1]PROCARS!BQ68</f>
        <v>6619245</v>
      </c>
      <c r="E52" s="29">
        <f>[1]PROCARS!BU68</f>
        <v>6566356</v>
      </c>
      <c r="F52" s="29">
        <f>[1]PROCARS!BY68</f>
        <v>7765428</v>
      </c>
      <c r="G52" s="32">
        <f t="shared" si="2"/>
        <v>-6.8000000000000005E-2</v>
      </c>
      <c r="H52" s="32">
        <f t="shared" si="2"/>
        <v>0.11600000000000001</v>
      </c>
      <c r="I52" s="32">
        <f t="shared" si="2"/>
        <v>0.17299999999999999</v>
      </c>
      <c r="J52" s="32">
        <f t="shared" si="2"/>
        <v>0.183</v>
      </c>
    </row>
    <row r="53" spans="1:10" s="13" customFormat="1" ht="24.6" customHeight="1" x14ac:dyDescent="0.25">
      <c r="A53" s="28" t="s">
        <v>63</v>
      </c>
      <c r="B53" s="29">
        <f>[1]PROCARS!BI69</f>
        <v>534115</v>
      </c>
      <c r="C53" s="29">
        <f>[1]PROCARS!BM69</f>
        <v>457755</v>
      </c>
      <c r="D53" s="30">
        <f>[1]PROCARS!BQ69</f>
        <v>446431</v>
      </c>
      <c r="E53" s="29">
        <f>[1]PROCARS!BU69</f>
        <v>650190</v>
      </c>
      <c r="F53" s="29">
        <f>[1]PROCARS!BY69</f>
        <v>724891</v>
      </c>
      <c r="G53" s="32">
        <f t="shared" si="2"/>
        <v>0.35699999999999998</v>
      </c>
      <c r="H53" s="32">
        <f t="shared" si="2"/>
        <v>0.58399999999999996</v>
      </c>
      <c r="I53" s="32">
        <f t="shared" si="2"/>
        <v>0.624</v>
      </c>
      <c r="J53" s="32">
        <f t="shared" si="2"/>
        <v>0.115</v>
      </c>
    </row>
    <row r="54" spans="1:10" s="13" customFormat="1" ht="24.6" customHeight="1" x14ac:dyDescent="0.25">
      <c r="A54" s="28" t="s">
        <v>64</v>
      </c>
      <c r="B54" s="76">
        <f>[1]PROCARS!BI70</f>
        <v>12617</v>
      </c>
      <c r="C54" s="76">
        <f>[1]PROCARS!BM70</f>
        <v>8346</v>
      </c>
      <c r="D54" s="52">
        <f>[1]PROCARS!BQ70</f>
        <v>1518.9720000000004</v>
      </c>
      <c r="E54" s="76">
        <f>[1]PROCARS!BU70</f>
        <v>2480</v>
      </c>
      <c r="F54" s="76">
        <f>[1]PROCARS!BY70</f>
        <v>1152.1259842519685</v>
      </c>
      <c r="G54" s="32">
        <f t="shared" si="2"/>
        <v>-0.90900000000000003</v>
      </c>
      <c r="H54" s="32">
        <f t="shared" si="2"/>
        <v>-0.86199999999999999</v>
      </c>
      <c r="I54" s="32">
        <f t="shared" si="2"/>
        <v>-0.24199999999999999</v>
      </c>
      <c r="J54" s="32">
        <f t="shared" si="2"/>
        <v>-0.53500000000000003</v>
      </c>
    </row>
    <row r="55" spans="1:10" s="13" customFormat="1" ht="24.95" customHeight="1" x14ac:dyDescent="0.25">
      <c r="A55" s="28" t="s">
        <v>65</v>
      </c>
      <c r="B55" s="29">
        <f>[1]PROCARS!BI71</f>
        <v>156623</v>
      </c>
      <c r="C55" s="29">
        <f>[1]PROCARS!BM71</f>
        <v>95504</v>
      </c>
      <c r="D55" s="30">
        <f>[1]PROCARS!BQ71</f>
        <v>193991</v>
      </c>
      <c r="E55" s="29">
        <f>[1]PROCARS!BU71</f>
        <v>190555</v>
      </c>
      <c r="F55" s="29">
        <f>[1]PROCARS!BY71</f>
        <v>61392</v>
      </c>
      <c r="G55" s="32">
        <f t="shared" si="2"/>
        <v>-0.60799999999999998</v>
      </c>
      <c r="H55" s="32">
        <f t="shared" si="2"/>
        <v>-0.35699999999999998</v>
      </c>
      <c r="I55" s="32">
        <f t="shared" si="2"/>
        <v>-0.68400000000000005</v>
      </c>
      <c r="J55" s="32">
        <f t="shared" si="2"/>
        <v>-0.67800000000000005</v>
      </c>
    </row>
    <row r="56" spans="1:10" s="13" customFormat="1" ht="24.95" customHeight="1" x14ac:dyDescent="0.25">
      <c r="A56" s="77" t="s">
        <v>66</v>
      </c>
      <c r="B56" s="76">
        <f>[1]PROCARS!BI72</f>
        <v>57238</v>
      </c>
      <c r="C56" s="76">
        <f>[1]PROCARS!BM72</f>
        <v>37141</v>
      </c>
      <c r="D56" s="52">
        <f>[1]PROCARS!BQ72</f>
        <v>46277.686000000002</v>
      </c>
      <c r="E56" s="76">
        <f>[1]PROCARS!BU72</f>
        <v>41663</v>
      </c>
      <c r="F56" s="76">
        <f>[1]PROCARS!BY72</f>
        <v>49852.119861639723</v>
      </c>
      <c r="G56" s="32">
        <f t="shared" si="2"/>
        <v>-0.129</v>
      </c>
      <c r="H56" s="32">
        <f t="shared" si="2"/>
        <v>0.34200000000000003</v>
      </c>
      <c r="I56" s="32">
        <f t="shared" si="2"/>
        <v>7.6999999999999999E-2</v>
      </c>
      <c r="J56" s="32">
        <f t="shared" si="2"/>
        <v>0.19700000000000001</v>
      </c>
    </row>
    <row r="57" spans="1:10" s="13" customFormat="1" ht="24.95" customHeight="1" x14ac:dyDescent="0.25">
      <c r="A57" s="28" t="s">
        <v>67</v>
      </c>
      <c r="B57" s="29">
        <f>[1]PROCARS!BI73</f>
        <v>3612587</v>
      </c>
      <c r="C57" s="29">
        <f>[1]PROCARS!BM73</f>
        <v>3211706</v>
      </c>
      <c r="D57" s="30">
        <f>[1]PROCARS!BQ73</f>
        <v>3162727</v>
      </c>
      <c r="E57" s="29">
        <f>[1]PROCARS!BU73</f>
        <v>3438355</v>
      </c>
      <c r="F57" s="29">
        <f>[1]PROCARS!BY73</f>
        <v>3908747</v>
      </c>
      <c r="G57" s="32">
        <f t="shared" si="2"/>
        <v>8.2000000000000003E-2</v>
      </c>
      <c r="H57" s="32">
        <f t="shared" si="2"/>
        <v>0.217</v>
      </c>
      <c r="I57" s="32">
        <f t="shared" si="2"/>
        <v>0.23599999999999999</v>
      </c>
      <c r="J57" s="32">
        <f t="shared" si="2"/>
        <v>0.13700000000000001</v>
      </c>
    </row>
    <row r="58" spans="1:10" s="13" customFormat="1" ht="24.95" customHeight="1" x14ac:dyDescent="0.25">
      <c r="A58" s="28" t="s">
        <v>68</v>
      </c>
      <c r="B58" s="29">
        <f>[1]PROCARS!BI74</f>
        <v>189549</v>
      </c>
      <c r="C58" s="29">
        <f>[1]PROCARS!BM74</f>
        <v>180967</v>
      </c>
      <c r="D58" s="30">
        <f>[1]PROCARS!BQ74</f>
        <v>196749</v>
      </c>
      <c r="E58" s="29">
        <f>[1]PROCARS!BU74</f>
        <v>191409</v>
      </c>
      <c r="F58" s="29">
        <f>[1]PROCARS!BY74</f>
        <v>221329</v>
      </c>
      <c r="G58" s="32">
        <f t="shared" si="2"/>
        <v>0.16800000000000001</v>
      </c>
      <c r="H58" s="32">
        <f t="shared" si="2"/>
        <v>0.223</v>
      </c>
      <c r="I58" s="32">
        <f t="shared" si="2"/>
        <v>0.125</v>
      </c>
      <c r="J58" s="32">
        <f t="shared" si="2"/>
        <v>0.156</v>
      </c>
    </row>
    <row r="59" spans="1:10" s="13" customFormat="1" ht="24.95" customHeight="1" x14ac:dyDescent="0.25">
      <c r="A59" s="28" t="s">
        <v>69</v>
      </c>
      <c r="B59" s="29">
        <f>[1]PROCARS!BI75</f>
        <v>795254</v>
      </c>
      <c r="C59" s="29">
        <f>[1]PROCARS!BM75</f>
        <v>537633</v>
      </c>
      <c r="D59" s="30">
        <f>[1]PROCARS!BQ75</f>
        <v>594690</v>
      </c>
      <c r="E59" s="29">
        <f>[1]PROCARS!BU75</f>
        <v>594057</v>
      </c>
      <c r="F59" s="29">
        <f>[1]PROCARS!BY75</f>
        <v>580856.95988139196</v>
      </c>
      <c r="G59" s="32">
        <f t="shared" si="2"/>
        <v>-0.27</v>
      </c>
      <c r="H59" s="32">
        <f t="shared" si="2"/>
        <v>0.08</v>
      </c>
      <c r="I59" s="32">
        <f t="shared" si="2"/>
        <v>-2.3E-2</v>
      </c>
      <c r="J59" s="32">
        <f t="shared" si="2"/>
        <v>-2.1999999999999999E-2</v>
      </c>
    </row>
    <row r="60" spans="1:10" s="13" customFormat="1" ht="24.95" customHeight="1" x14ac:dyDescent="0.25">
      <c r="A60" s="28" t="s">
        <v>70</v>
      </c>
      <c r="B60" s="78">
        <f>[1]PROCARS!BI76</f>
        <v>129006</v>
      </c>
      <c r="C60" s="78">
        <f>[1]PROCARS!BM76</f>
        <v>125235</v>
      </c>
      <c r="D60" s="79">
        <f>[1]PROCARS!BQ76</f>
        <v>123481.70999999999</v>
      </c>
      <c r="E60" s="78">
        <f>[1]PROCARS!BU76</f>
        <v>162491</v>
      </c>
      <c r="F60" s="78">
        <f>[1]PROCARS!BY76</f>
        <v>124054.86246288885</v>
      </c>
      <c r="G60" s="32">
        <f t="shared" si="2"/>
        <v>-3.7999999999999999E-2</v>
      </c>
      <c r="H60" s="32">
        <f t="shared" si="2"/>
        <v>-8.9999999999999993E-3</v>
      </c>
      <c r="I60" s="32">
        <f t="shared" si="2"/>
        <v>5.0000000000000001E-3</v>
      </c>
      <c r="J60" s="32">
        <f t="shared" si="2"/>
        <v>-0.23699999999999999</v>
      </c>
    </row>
    <row r="61" spans="1:10" s="17" customFormat="1" ht="33.75" customHeight="1" x14ac:dyDescent="0.25">
      <c r="A61" s="71" t="s">
        <v>71</v>
      </c>
      <c r="B61" s="15">
        <f>SUM(B62:B65)-B63</f>
        <v>777220</v>
      </c>
      <c r="C61" s="15">
        <f>SUM(C62:C65)-C63</f>
        <v>538723</v>
      </c>
      <c r="D61" s="15">
        <f>SUM(D62:D65)-D63</f>
        <v>582814</v>
      </c>
      <c r="E61" s="15">
        <f>SUM(E62:E65)-E63</f>
        <v>716195</v>
      </c>
      <c r="F61" s="15">
        <f>SUM(F62:F65)-F63</f>
        <v>811190</v>
      </c>
      <c r="G61" s="62">
        <f>ROUND(IF(AND(ISNUMBER($F61)=TRUE,(B61&lt;&gt;0)=TRUE),$F61/B61-1," "),3)</f>
        <v>4.3999999999999997E-2</v>
      </c>
      <c r="H61" s="62">
        <f>ROUND(IF(AND(ISNUMBER($F61)=TRUE,(C61&lt;&gt;0)=TRUE),$F61/C61-1," "),3)</f>
        <v>0.50600000000000001</v>
      </c>
      <c r="I61" s="62">
        <f t="shared" si="2"/>
        <v>0.39200000000000002</v>
      </c>
      <c r="J61" s="62">
        <f t="shared" si="2"/>
        <v>0.13300000000000001</v>
      </c>
    </row>
    <row r="62" spans="1:10" s="17" customFormat="1" ht="28.15" customHeight="1" x14ac:dyDescent="0.25">
      <c r="A62" s="80" t="s">
        <v>72</v>
      </c>
      <c r="B62" s="33">
        <f>[1]PROCARS!BI80</f>
        <v>60012</v>
      </c>
      <c r="C62" s="33">
        <f>[1]PROCARS!BM80</f>
        <v>754</v>
      </c>
      <c r="D62" s="34">
        <f>[1]PROCARS!BQ80</f>
        <v>5208</v>
      </c>
      <c r="E62" s="33">
        <f>[1]PROCARS!BU80</f>
        <v>2030</v>
      </c>
      <c r="F62" s="33">
        <f>[1]PROCARS!BY80</f>
        <v>2260</v>
      </c>
      <c r="G62" s="53">
        <f t="shared" si="2"/>
        <v>-0.96199999999999997</v>
      </c>
      <c r="H62" s="53">
        <f t="shared" si="2"/>
        <v>1.9970000000000001</v>
      </c>
      <c r="I62" s="53">
        <f t="shared" si="2"/>
        <v>-0.56599999999999995</v>
      </c>
      <c r="J62" s="53">
        <f t="shared" si="2"/>
        <v>0.113</v>
      </c>
    </row>
    <row r="63" spans="1:10" s="17" customFormat="1" ht="28.15" customHeight="1" x14ac:dyDescent="0.25">
      <c r="A63" s="80" t="s">
        <v>73</v>
      </c>
      <c r="B63" s="76">
        <f>[1]PROCARS!BI82</f>
        <v>18500</v>
      </c>
      <c r="C63" s="76">
        <f>[1]PROCARS!BM82</f>
        <v>23754</v>
      </c>
      <c r="D63" s="52" t="str">
        <f>[1]PROCARS!BQ82</f>
        <v>N/A</v>
      </c>
      <c r="E63" s="76" t="str">
        <f>[1]PROCARS!BU82</f>
        <v>N/A</v>
      </c>
      <c r="F63" s="76" t="str">
        <f>[1]PROCARS!BY82</f>
        <v>N/A</v>
      </c>
      <c r="G63" s="53" t="s">
        <v>42</v>
      </c>
      <c r="H63" s="53" t="s">
        <v>42</v>
      </c>
      <c r="I63" s="53" t="s">
        <v>42</v>
      </c>
      <c r="J63" s="53" t="s">
        <v>42</v>
      </c>
    </row>
    <row r="64" spans="1:10" s="13" customFormat="1" ht="28.15" customHeight="1" x14ac:dyDescent="0.25">
      <c r="A64" s="28" t="s">
        <v>74</v>
      </c>
      <c r="B64" s="33">
        <f>[1]PROCARS!BI85</f>
        <v>368543</v>
      </c>
      <c r="C64" s="33">
        <f>[1]PROCARS!BM85</f>
        <v>299753</v>
      </c>
      <c r="D64" s="34">
        <f>[1]PROCARS!BQ85</f>
        <v>338339</v>
      </c>
      <c r="E64" s="33">
        <f>[1]PROCARS!BU85</f>
        <v>404742</v>
      </c>
      <c r="F64" s="33">
        <f>[1]PROCARS!BY85</f>
        <v>471950</v>
      </c>
      <c r="G64" s="32">
        <f t="shared" si="2"/>
        <v>0.28100000000000003</v>
      </c>
      <c r="H64" s="32">
        <f t="shared" si="2"/>
        <v>0.57399999999999995</v>
      </c>
      <c r="I64" s="32">
        <f t="shared" si="2"/>
        <v>0.39500000000000002</v>
      </c>
      <c r="J64" s="32">
        <f t="shared" si="2"/>
        <v>0.16600000000000001</v>
      </c>
    </row>
    <row r="65" spans="1:10" s="13" customFormat="1" ht="28.15" customHeight="1" thickBot="1" x14ac:dyDescent="0.3">
      <c r="A65" s="28" t="s">
        <v>75</v>
      </c>
      <c r="B65" s="81">
        <f>[1]PROCARS!BI87</f>
        <v>348665</v>
      </c>
      <c r="C65" s="81">
        <f>[1]PROCARS!BM87</f>
        <v>238216</v>
      </c>
      <c r="D65" s="82">
        <f>[1]PROCARS!BQ87</f>
        <v>239267</v>
      </c>
      <c r="E65" s="83">
        <f>[1]PROCARS!BU87</f>
        <v>309423</v>
      </c>
      <c r="F65" s="83">
        <f>[1]PROCARS!BY87</f>
        <v>336980</v>
      </c>
      <c r="G65" s="32">
        <f t="shared" si="2"/>
        <v>-3.4000000000000002E-2</v>
      </c>
      <c r="H65" s="32">
        <f t="shared" si="2"/>
        <v>0.41499999999999998</v>
      </c>
      <c r="I65" s="32">
        <f t="shared" si="2"/>
        <v>0.40799999999999997</v>
      </c>
      <c r="J65" s="32">
        <f t="shared" si="2"/>
        <v>8.8999999999999996E-2</v>
      </c>
    </row>
    <row r="66" spans="1:10" s="87" customFormat="1" ht="45" customHeight="1" thickTop="1" thickBot="1" x14ac:dyDescent="0.3">
      <c r="A66" s="84" t="s">
        <v>76</v>
      </c>
      <c r="B66" s="85">
        <f>B6+B37+B46+B61</f>
        <v>67133570</v>
      </c>
      <c r="C66" s="85">
        <f>C6+C37+C46+C61</f>
        <v>55863565.928000003</v>
      </c>
      <c r="D66" s="85">
        <f t="shared" ref="D66:F66" si="8">D6+D37+D46+D61</f>
        <v>57086075.009976752</v>
      </c>
      <c r="E66" s="85">
        <f t="shared" si="8"/>
        <v>61553360.689999998</v>
      </c>
      <c r="F66" s="85">
        <f t="shared" si="8"/>
        <v>68020264.746885538</v>
      </c>
      <c r="G66" s="86">
        <f t="shared" si="2"/>
        <v>1.2999999999999999E-2</v>
      </c>
      <c r="H66" s="86">
        <f t="shared" si="2"/>
        <v>0.218</v>
      </c>
      <c r="I66" s="86">
        <f t="shared" si="2"/>
        <v>0.192</v>
      </c>
      <c r="J66" s="86">
        <f t="shared" si="2"/>
        <v>0.105</v>
      </c>
    </row>
    <row r="67" spans="1:10" ht="76.900000000000006" customHeight="1" thickTop="1" x14ac:dyDescent="0.4">
      <c r="A67" s="88" t="s">
        <v>1</v>
      </c>
      <c r="B67" s="89"/>
      <c r="C67" s="89"/>
      <c r="D67" s="89"/>
      <c r="E67" s="89"/>
      <c r="F67" s="89"/>
      <c r="G67" s="89"/>
      <c r="H67" s="89"/>
      <c r="I67" s="89" t="s">
        <v>1</v>
      </c>
    </row>
    <row r="68" spans="1:10" ht="27.75" customHeight="1" x14ac:dyDescent="0.4">
      <c r="A68" s="90" t="s">
        <v>77</v>
      </c>
      <c r="B68" s="89"/>
      <c r="C68" s="89"/>
      <c r="D68" s="89"/>
      <c r="E68" s="89"/>
      <c r="F68" s="89"/>
      <c r="G68" s="89"/>
      <c r="H68" s="89"/>
      <c r="I68" s="89"/>
    </row>
    <row r="69" spans="1:10" ht="29.1" customHeight="1" x14ac:dyDescent="0.3">
      <c r="A69" s="91" t="s">
        <v>78</v>
      </c>
      <c r="G69"/>
      <c r="H69"/>
      <c r="I69"/>
    </row>
    <row r="70" spans="1:10" s="95" customFormat="1" ht="23.25" x14ac:dyDescent="0.35">
      <c r="A70" s="93" t="s">
        <v>79</v>
      </c>
      <c r="B70" s="94"/>
      <c r="C70" s="94"/>
      <c r="D70" s="94"/>
      <c r="E70" s="94"/>
      <c r="F70" s="94"/>
    </row>
    <row r="71" spans="1:10" ht="24.75" x14ac:dyDescent="0.25">
      <c r="B71" s="96"/>
      <c r="C71" s="96"/>
      <c r="D71" s="96"/>
      <c r="E71" s="96"/>
      <c r="F71" s="96"/>
    </row>
    <row r="75" spans="1:10" ht="30.75" x14ac:dyDescent="0.25">
      <c r="B75" s="8"/>
      <c r="C75" s="8"/>
      <c r="D75" s="8"/>
      <c r="E75" s="8"/>
      <c r="F75" s="8"/>
    </row>
  </sheetData>
  <mergeCells count="4">
    <mergeCell ref="G4:G5"/>
    <mergeCell ref="H4:H5"/>
    <mergeCell ref="I4:I5"/>
    <mergeCell ref="J4:J5"/>
  </mergeCells>
  <printOptions horizontalCentered="1" verticalCentered="1" gridLinesSet="0"/>
  <pageMargins left="0.19685039370078741" right="0.19685039370078741" top="0.31496062992125984" bottom="0.27559055118110237" header="0.23622047244094491" footer="0.39370078740157483"/>
  <pageSetup paperSize="9" scale="34" firstPageNumber="10" orientation="portrait" useFirstPageNumber="1" r:id="rId1"/>
  <headerFooter alignWithMargins="0">
    <oddFooter xml:space="preserve">&amp;R&amp;18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PROCARS</vt:lpstr>
      <vt:lpstr>Comparaison</vt:lpstr>
      <vt:lpstr>Impres_titres_MI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Jocelyne Nziendolo</dc:creator>
  <cp:lastModifiedBy>Jocelyne Nziendolo</cp:lastModifiedBy>
  <cp:lastPrinted>2024-03-14T15:46:17Z</cp:lastPrinted>
  <dcterms:created xsi:type="dcterms:W3CDTF">2024-03-14T13:53:23Z</dcterms:created>
  <dcterms:modified xsi:type="dcterms:W3CDTF">2024-03-14T15:51:01Z</dcterms:modified>
</cp:coreProperties>
</file>